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30 Городок МТ 15.04\1 документы на сайт 11.20\"/>
    </mc:Choice>
  </mc:AlternateContent>
  <bookViews>
    <workbookView xWindow="0" yWindow="0" windowWidth="19275" windowHeight="1009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9" i="2" l="1"/>
  <c r="F18" i="2"/>
  <c r="O16" i="2"/>
  <c r="N16" i="2"/>
  <c r="K16" i="2"/>
  <c r="L16" i="2"/>
  <c r="N14" i="2" l="1"/>
  <c r="O14" i="2" s="1"/>
  <c r="K14" i="2"/>
  <c r="J14" i="2"/>
  <c r="L14" i="2" s="1"/>
  <c r="N15" i="2"/>
  <c r="O15" i="2" s="1"/>
  <c r="K15" i="2"/>
  <c r="J15" i="2" l="1"/>
  <c r="L15" i="2" s="1"/>
  <c r="N9" i="2" l="1"/>
  <c r="O9" i="2" s="1"/>
  <c r="K9" i="2"/>
  <c r="J9" i="2"/>
  <c r="L9" i="2" s="1"/>
  <c r="J13" i="2"/>
  <c r="J12" i="2"/>
  <c r="J11" i="2"/>
  <c r="J10" i="2"/>
  <c r="N10" i="2" l="1"/>
  <c r="O10" i="2" s="1"/>
  <c r="N11" i="2"/>
  <c r="O11" i="2" s="1"/>
  <c r="N12" i="2"/>
  <c r="O12" i="2" s="1"/>
  <c r="N13" i="2"/>
  <c r="O13" i="2" s="1"/>
  <c r="K10" i="2"/>
  <c r="K11" i="2"/>
  <c r="K12" i="2"/>
  <c r="K13" i="2"/>
  <c r="L10" i="2"/>
  <c r="L11" i="2"/>
  <c r="L12" i="2"/>
  <c r="L13" i="2"/>
  <c r="E18" i="2" l="1"/>
  <c r="E19" i="2" s="1"/>
</calcChain>
</file>

<file path=xl/sharedStrings.xml><?xml version="1.0" encoding="utf-8"?>
<sst xmlns="http://schemas.openxmlformats.org/spreadsheetml/2006/main" count="79" uniqueCount="58">
  <si>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</si>
  <si>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</si>
  <si>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</si>
  <si>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</si>
  <si>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</si>
  <si>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</si>
  <si>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</si>
  <si>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</si>
  <si>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</si>
  <si>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</si>
  <si>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</si>
  <si>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</si>
  <si>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</si>
  <si>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</si>
  <si>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</si>
  <si>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</si>
  <si>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</si>
  <si>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</si>
  <si>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</si>
  <si>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</si>
  <si>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</si>
  <si>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</si>
  <si>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</si>
  <si>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</si>
  <si>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</si>
  <si>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</si>
  <si>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</si>
  <si>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</si>
  <si>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 xml:space="preserve">Склад на Резервуарном парке Морского
Терминала КТК 
РФ, Краснодарский край, г. Новороссийск, 
Приморский внутригородской район. </t>
  </si>
  <si>
    <t>в соответсвии с приложением № 7</t>
  </si>
  <si>
    <t>Насосная станция (модуль 6мх2,8мх2,2м с четырмя насосными установкми Q=6,33m3/h H=18м )</t>
  </si>
  <si>
    <t xml:space="preserve">Насос Grundfos, type CM5-5 A-R-A-E-AVBE C-A-A-N, model A-96806813-P3-1211 </t>
  </si>
  <si>
    <t>Станция пожаротушения ВЗИС  (Блок бокс 6х2,8х2,2 с емкостью и двумя насосами Grundfos)</t>
  </si>
  <si>
    <t xml:space="preserve">Резервуар-накопитель бытовых стоков (металлический), подземный , емкость 100м3 </t>
  </si>
  <si>
    <t xml:space="preserve">Прожекторная мачта ПМС-24, высотой 28 м, из стальных металлоконструкций </t>
  </si>
  <si>
    <t>Периметральное освещение  (21 мачта с прожекторами)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</si>
  <si>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</si>
  <si>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</si>
  <si>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</si>
  <si>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Цена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</si>
  <si>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Условия покупки: </t>
  </si>
  <si>
    <t>1. Демонтаж и вывоз оборудования проиводится силами и за счет Покупателя, включая все возникающие при этом расходы</t>
  </si>
  <si>
    <t>Насосная станция в комплекте с насосами, приложение №7</t>
  </si>
  <si>
    <t xml:space="preserve">Итого НДС (20%) составляет / Total Vat  (20%) 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</si>
  <si>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</si>
  <si>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r>
      <t>Сумма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>, руб/ Price  without VAT 20%, RUB</t>
    </r>
  </si>
  <si>
    <t>Автопогрузчик дизельный Балканкар( не работает водяная помпа)</t>
  </si>
  <si>
    <t>FA77712
FA77713
FA77714
FA77715</t>
  </si>
  <si>
    <t>FA77388</t>
  </si>
  <si>
    <t>FA77396</t>
  </si>
  <si>
    <t>FA77394</t>
  </si>
  <si>
    <t>ЗР</t>
  </si>
  <si>
    <t xml:space="preserve">Склад НПС Кропоткинская 
РФ, Краснодарский край, Кавказский район. </t>
  </si>
  <si>
    <t>FM026232/
FA77387</t>
  </si>
  <si>
    <t>FA77673</t>
  </si>
  <si>
    <t>Закупка № 0072-PROC-2021 Реализация объектов Временного строительного городка на МТ и дизельного автопогрузчика Балканкар в ЗР. / 
Purchase № 0072-PROC-2021 Sale of the facilities of the Temporary Construction Camp on MT and the Balkankar diesel forklift truck in the WR</t>
  </si>
  <si>
    <t>3. Предложение Покупателя в обязательном порядке должно включать все позиции тендера №0072-PROC-2021. (предложения на часть позиций не будут) рассматриваться )
The Buyer's offer must necessarily include all the positions of tender no.0072-PROC-2021</t>
  </si>
  <si>
    <t>2. Покупатель не имеет претензий к качеству Товара, Покупатель заранее ознакомился с техническим состоянием оборудования.
 Автопогрузчик реализуется без ПСМ,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</si>
</sst>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right" vertical="center" wrapText="1"/>
    </xf>
    <xf numFmtId="7" fontId="2" fillId="0" borderId="0" xfId="0" applyNumberFormat="1" applyFont="1" applyAlignment="1">
      <alignment horizontal="left"/>
    </xf>
    <xf numFmtId="0" fontId="5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10" zoomScale="55" zoomScaleNormal="55" workbookViewId="0">
      <selection activeCell="A16" sqref="A16:H16"/>
    </sheetView>
  </sheetViews>
  <sheetFormatPr defaultRowHeight="15" x14ac:dyDescent="0.25"/>
  <cols>
    <col min="1" max="1" width="6.42578125" customWidth="1"/>
    <col min="2" max="2" width="18.28515625" customWidth="1"/>
    <col min="3" max="3" width="9.85546875" customWidth="1"/>
    <col min="4" max="4" width="76.42578125" customWidth="1"/>
    <col min="5" max="5" width="19.7109375" hidden="1" customWidth="1"/>
    <col min="6" max="6" width="25.42578125" customWidth="1"/>
    <col min="7" max="7" width="9.85546875" customWidth="1"/>
    <col min="8" max="8" width="14" customWidth="1"/>
    <col min="9" max="10" width="23.28515625" customWidth="1"/>
    <col min="11" max="11" width="24.85546875" customWidth="1"/>
    <col min="12" max="12" width="25.140625" customWidth="1"/>
    <col min="13" max="13" width="31.85546875" customWidth="1"/>
    <col min="14" max="14" width="26.85546875" customWidth="1"/>
    <col min="15" max="15" width="30.140625" customWidth="1"/>
    <col min="16" max="16" width="13.5703125" customWidth="1"/>
    <col min="17" max="17" width="33.7109375" customWidth="1"/>
  </cols>
  <sheetData>
    <row r="1" spans="1:17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25" x14ac:dyDescent="0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0.25" x14ac:dyDescent="0.2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0.25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0.25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46.5" customHeight="1" x14ac:dyDescent="0.25">
      <c r="A6" s="60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6" t="s">
        <v>27</v>
      </c>
      <c r="N7" s="18"/>
      <c r="O7" s="32"/>
      <c r="P7" s="11"/>
      <c r="Q7" s="11"/>
    </row>
    <row r="8" spans="1:17" ht="139.15" customHeight="1" x14ac:dyDescent="0.25">
      <c r="A8" s="25" t="s">
        <v>9</v>
      </c>
      <c r="B8" s="25" t="s">
        <v>18</v>
      </c>
      <c r="C8" s="25" t="s">
        <v>3</v>
      </c>
      <c r="D8" s="19" t="s">
        <v>4</v>
      </c>
      <c r="E8" s="25" t="s">
        <v>5</v>
      </c>
      <c r="F8" s="25" t="s">
        <v>24</v>
      </c>
      <c r="G8" s="25" t="s">
        <v>1</v>
      </c>
      <c r="H8" s="25" t="s">
        <v>10</v>
      </c>
      <c r="I8" s="25" t="s">
        <v>25</v>
      </c>
      <c r="J8" s="25" t="s">
        <v>36</v>
      </c>
      <c r="K8" s="25" t="s">
        <v>37</v>
      </c>
      <c r="L8" s="25" t="s">
        <v>38</v>
      </c>
      <c r="M8" s="30" t="s">
        <v>39</v>
      </c>
      <c r="N8" s="33" t="s">
        <v>45</v>
      </c>
      <c r="O8" s="33" t="s">
        <v>44</v>
      </c>
      <c r="P8" s="34" t="s">
        <v>8</v>
      </c>
      <c r="Q8" s="9" t="s">
        <v>20</v>
      </c>
    </row>
    <row r="9" spans="1:17" ht="40.5" customHeight="1" x14ac:dyDescent="0.25">
      <c r="A9" s="37">
        <v>1</v>
      </c>
      <c r="B9" s="41" t="s">
        <v>53</v>
      </c>
      <c r="C9" s="12" t="s">
        <v>26</v>
      </c>
      <c r="D9" s="20" t="s">
        <v>30</v>
      </c>
      <c r="E9" s="17"/>
      <c r="F9" s="50" t="s">
        <v>42</v>
      </c>
      <c r="G9" s="14" t="s">
        <v>7</v>
      </c>
      <c r="H9" s="17">
        <v>1</v>
      </c>
      <c r="I9" s="21">
        <v>48000</v>
      </c>
      <c r="J9" s="21">
        <f t="shared" ref="J9:J15" si="0">I9*1.2</f>
        <v>57600</v>
      </c>
      <c r="K9" s="21">
        <f>I9*H9</f>
        <v>48000</v>
      </c>
      <c r="L9" s="21">
        <f>J9*H9</f>
        <v>57600</v>
      </c>
      <c r="M9" s="31"/>
      <c r="N9" s="38">
        <f>M9*H9</f>
        <v>0</v>
      </c>
      <c r="O9" s="38">
        <f>N9*1.2</f>
        <v>0</v>
      </c>
      <c r="P9" s="9" t="s">
        <v>19</v>
      </c>
      <c r="Q9" s="51" t="s">
        <v>28</v>
      </c>
    </row>
    <row r="10" spans="1:17" ht="91.5" customHeight="1" x14ac:dyDescent="0.25">
      <c r="A10" s="37">
        <v>2</v>
      </c>
      <c r="B10" s="41" t="s">
        <v>47</v>
      </c>
      <c r="C10" s="12" t="s">
        <v>26</v>
      </c>
      <c r="D10" s="20" t="s">
        <v>31</v>
      </c>
      <c r="E10" s="17"/>
      <c r="F10" s="50"/>
      <c r="G10" s="14" t="s">
        <v>7</v>
      </c>
      <c r="H10" s="17">
        <v>4</v>
      </c>
      <c r="I10" s="21">
        <v>4200</v>
      </c>
      <c r="J10" s="21">
        <f t="shared" si="0"/>
        <v>5040</v>
      </c>
      <c r="K10" s="21">
        <f t="shared" ref="K10:K13" si="1">I10*H10</f>
        <v>16800</v>
      </c>
      <c r="L10" s="21">
        <f t="shared" ref="L10:L13" si="2">J10*H10</f>
        <v>20160</v>
      </c>
      <c r="M10" s="31"/>
      <c r="N10" s="38">
        <f t="shared" ref="N10:N13" si="3">M10*H10</f>
        <v>0</v>
      </c>
      <c r="O10" s="38">
        <f>N10*1.2</f>
        <v>0</v>
      </c>
      <c r="P10" s="9" t="s">
        <v>19</v>
      </c>
      <c r="Q10" s="52"/>
    </row>
    <row r="11" spans="1:17" ht="40.5" x14ac:dyDescent="0.25">
      <c r="A11" s="37">
        <v>3</v>
      </c>
      <c r="B11" s="41" t="s">
        <v>54</v>
      </c>
      <c r="C11" s="12" t="s">
        <v>26</v>
      </c>
      <c r="D11" s="20" t="s">
        <v>32</v>
      </c>
      <c r="E11" s="17"/>
      <c r="F11" s="39" t="s">
        <v>29</v>
      </c>
      <c r="G11" s="14" t="s">
        <v>7</v>
      </c>
      <c r="H11" s="17">
        <v>1</v>
      </c>
      <c r="I11" s="21">
        <v>60000</v>
      </c>
      <c r="J11" s="21">
        <f t="shared" si="0"/>
        <v>72000</v>
      </c>
      <c r="K11" s="21">
        <f t="shared" si="1"/>
        <v>60000</v>
      </c>
      <c r="L11" s="21">
        <f t="shared" si="2"/>
        <v>72000</v>
      </c>
      <c r="M11" s="31"/>
      <c r="N11" s="38">
        <f t="shared" si="3"/>
        <v>0</v>
      </c>
      <c r="O11" s="38">
        <f t="shared" ref="O11:O15" si="4">N11*1.2</f>
        <v>0</v>
      </c>
      <c r="P11" s="9" t="s">
        <v>19</v>
      </c>
      <c r="Q11" s="52"/>
    </row>
    <row r="12" spans="1:17" ht="40.5" x14ac:dyDescent="0.25">
      <c r="A12" s="37">
        <v>4</v>
      </c>
      <c r="B12" s="41" t="s">
        <v>48</v>
      </c>
      <c r="C12" s="12" t="s">
        <v>26</v>
      </c>
      <c r="D12" s="20" t="s">
        <v>33</v>
      </c>
      <c r="E12" s="17"/>
      <c r="F12" s="39" t="s">
        <v>29</v>
      </c>
      <c r="G12" s="14" t="s">
        <v>7</v>
      </c>
      <c r="H12" s="17">
        <v>1</v>
      </c>
      <c r="I12" s="21">
        <v>230</v>
      </c>
      <c r="J12" s="21">
        <f t="shared" si="0"/>
        <v>276</v>
      </c>
      <c r="K12" s="21">
        <f t="shared" si="1"/>
        <v>230</v>
      </c>
      <c r="L12" s="21">
        <f t="shared" si="2"/>
        <v>276</v>
      </c>
      <c r="M12" s="31"/>
      <c r="N12" s="38">
        <f t="shared" si="3"/>
        <v>0</v>
      </c>
      <c r="O12" s="38">
        <f t="shared" si="4"/>
        <v>0</v>
      </c>
      <c r="P12" s="9" t="s">
        <v>19</v>
      </c>
      <c r="Q12" s="52"/>
    </row>
    <row r="13" spans="1:17" ht="40.5" x14ac:dyDescent="0.25">
      <c r="A13" s="37">
        <v>5</v>
      </c>
      <c r="B13" s="41" t="s">
        <v>49</v>
      </c>
      <c r="C13" s="12" t="s">
        <v>26</v>
      </c>
      <c r="D13" s="20" t="s">
        <v>34</v>
      </c>
      <c r="E13" s="17"/>
      <c r="F13" s="39" t="s">
        <v>29</v>
      </c>
      <c r="G13" s="14" t="s">
        <v>7</v>
      </c>
      <c r="H13" s="17">
        <v>1</v>
      </c>
      <c r="I13" s="21">
        <v>9500</v>
      </c>
      <c r="J13" s="21">
        <f t="shared" si="0"/>
        <v>11400</v>
      </c>
      <c r="K13" s="21">
        <f t="shared" si="1"/>
        <v>9500</v>
      </c>
      <c r="L13" s="21">
        <f t="shared" si="2"/>
        <v>11400</v>
      </c>
      <c r="M13" s="31"/>
      <c r="N13" s="38">
        <f t="shared" si="3"/>
        <v>0</v>
      </c>
      <c r="O13" s="38">
        <f t="shared" si="4"/>
        <v>0</v>
      </c>
      <c r="P13" s="9" t="s">
        <v>19</v>
      </c>
      <c r="Q13" s="52"/>
    </row>
    <row r="14" spans="1:17" ht="30" x14ac:dyDescent="0.25">
      <c r="A14" s="37">
        <v>6</v>
      </c>
      <c r="B14" s="41" t="s">
        <v>50</v>
      </c>
      <c r="C14" s="12" t="s">
        <v>26</v>
      </c>
      <c r="D14" s="20" t="s">
        <v>35</v>
      </c>
      <c r="E14" s="17"/>
      <c r="F14" s="39" t="s">
        <v>29</v>
      </c>
      <c r="G14" s="14" t="s">
        <v>7</v>
      </c>
      <c r="H14" s="17">
        <v>1</v>
      </c>
      <c r="I14" s="21">
        <v>6000</v>
      </c>
      <c r="J14" s="21">
        <f t="shared" si="0"/>
        <v>7200</v>
      </c>
      <c r="K14" s="21">
        <f t="shared" ref="K14" si="5">I14*H14</f>
        <v>6000</v>
      </c>
      <c r="L14" s="21">
        <f t="shared" ref="L14" si="6">J14*H14</f>
        <v>7200</v>
      </c>
      <c r="M14" s="31"/>
      <c r="N14" s="38">
        <f t="shared" ref="N14" si="7">M14*H14</f>
        <v>0</v>
      </c>
      <c r="O14" s="38">
        <f t="shared" si="4"/>
        <v>0</v>
      </c>
      <c r="P14" s="9" t="s">
        <v>19</v>
      </c>
      <c r="Q14" s="52"/>
    </row>
    <row r="15" spans="1:17" ht="72" customHeight="1" x14ac:dyDescent="0.25">
      <c r="A15" s="37">
        <v>7</v>
      </c>
      <c r="B15" s="41">
        <v>1088756</v>
      </c>
      <c r="C15" s="12" t="s">
        <v>51</v>
      </c>
      <c r="D15" s="20" t="s">
        <v>46</v>
      </c>
      <c r="E15" s="17"/>
      <c r="F15" s="39"/>
      <c r="G15" s="14" t="s">
        <v>7</v>
      </c>
      <c r="H15" s="17">
        <v>1</v>
      </c>
      <c r="I15" s="21">
        <v>49000</v>
      </c>
      <c r="J15" s="21">
        <f t="shared" si="0"/>
        <v>58800</v>
      </c>
      <c r="K15" s="21">
        <f t="shared" ref="K15" si="8">I15*H15</f>
        <v>49000</v>
      </c>
      <c r="L15" s="21">
        <f t="shared" ref="L15" si="9">J15*H15</f>
        <v>58800</v>
      </c>
      <c r="M15" s="31"/>
      <c r="N15" s="38">
        <f t="shared" ref="N15" si="10">M15*H15</f>
        <v>0</v>
      </c>
      <c r="O15" s="38">
        <f t="shared" si="4"/>
        <v>0</v>
      </c>
      <c r="P15" s="9" t="s">
        <v>19</v>
      </c>
      <c r="Q15" s="9" t="s">
        <v>52</v>
      </c>
    </row>
    <row r="16" spans="1:17" ht="32.25" customHeight="1" x14ac:dyDescent="0.25">
      <c r="A16" s="43" t="s">
        <v>11</v>
      </c>
      <c r="B16" s="44"/>
      <c r="C16" s="44"/>
      <c r="D16" s="44"/>
      <c r="E16" s="44"/>
      <c r="F16" s="44"/>
      <c r="G16" s="44"/>
      <c r="H16" s="45"/>
      <c r="I16" s="24"/>
      <c r="J16" s="24"/>
      <c r="K16" s="22">
        <f>SUM(K9:K15)</f>
        <v>189530</v>
      </c>
      <c r="L16" s="22">
        <f>SUM(L9:L15)</f>
        <v>227436</v>
      </c>
      <c r="M16" s="22"/>
      <c r="N16" s="22">
        <f>SUM(N9:N15)</f>
        <v>0</v>
      </c>
      <c r="O16" s="22">
        <f>SUM(O9:O15)</f>
        <v>0</v>
      </c>
      <c r="P16" s="36" t="s">
        <v>19</v>
      </c>
      <c r="Q16" s="13"/>
    </row>
    <row r="17" spans="1:17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7" ht="20.25" x14ac:dyDescent="0.3">
      <c r="A18" s="42" t="s">
        <v>23</v>
      </c>
      <c r="B18" s="42"/>
      <c r="C18" s="42"/>
      <c r="D18" s="42"/>
      <c r="E18" s="16">
        <f>N16</f>
        <v>0</v>
      </c>
      <c r="F18" s="23">
        <f>N16</f>
        <v>0</v>
      </c>
      <c r="G18" s="10"/>
      <c r="H18" s="10"/>
      <c r="I18" s="10"/>
      <c r="J18" s="10"/>
      <c r="K18" s="10"/>
      <c r="L18" s="10"/>
      <c r="M18" s="10"/>
      <c r="N18" s="15"/>
      <c r="O18" s="15"/>
      <c r="P18" s="15"/>
      <c r="Q18" s="15"/>
    </row>
    <row r="19" spans="1:17" ht="20.25" x14ac:dyDescent="0.3">
      <c r="A19" s="42" t="s">
        <v>43</v>
      </c>
      <c r="B19" s="42"/>
      <c r="C19" s="42"/>
      <c r="D19" s="42"/>
      <c r="E19" s="16">
        <f>E18*0.18</f>
        <v>0</v>
      </c>
      <c r="F19" s="23">
        <f>O16-N16</f>
        <v>0</v>
      </c>
      <c r="G19" s="10"/>
      <c r="H19" s="10"/>
      <c r="I19" s="10"/>
      <c r="J19" s="10"/>
      <c r="K19" s="10"/>
      <c r="L19" s="10"/>
      <c r="M19" s="10"/>
      <c r="N19" s="15"/>
      <c r="O19" s="15"/>
      <c r="P19" s="15"/>
      <c r="Q19" s="15"/>
    </row>
    <row r="20" spans="1:17" ht="22.5" x14ac:dyDescent="0.25">
      <c r="A20" s="56" t="s">
        <v>40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6.25" customHeight="1" x14ac:dyDescent="0.25">
      <c r="A21" s="28" t="s">
        <v>41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26.25" customHeight="1" x14ac:dyDescent="0.25">
      <c r="A22" s="28" t="s">
        <v>57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51" customHeight="1" x14ac:dyDescent="0.25">
      <c r="A23" s="56" t="s">
        <v>56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26.25" customHeight="1" x14ac:dyDescent="0.25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20.25" x14ac:dyDescent="0.3">
      <c r="A25" s="4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5"/>
      <c r="O25" s="15"/>
      <c r="P25" s="15"/>
      <c r="Q25" s="15"/>
    </row>
    <row r="26" spans="1:17" ht="20.25" x14ac:dyDescent="0.3">
      <c r="A26" s="4" t="s">
        <v>12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5"/>
      <c r="O26" s="15"/>
      <c r="P26" s="15"/>
      <c r="Q26" s="15"/>
    </row>
    <row r="27" spans="1:17" ht="20.25" x14ac:dyDescent="0.3">
      <c r="A27" s="4"/>
      <c r="B27" s="10" t="s">
        <v>13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5"/>
      <c r="O27" s="15"/>
      <c r="P27" s="15"/>
      <c r="Q27" s="15"/>
    </row>
    <row r="28" spans="1:17" ht="20.25" x14ac:dyDescent="0.25">
      <c r="A28" s="57" t="s">
        <v>22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20.25" x14ac:dyDescent="0.25">
      <c r="A29" s="57" t="s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20.25" x14ac:dyDescent="0.2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1" thickBot="1" x14ac:dyDescent="0.3">
      <c r="A31" s="58"/>
      <c r="B31" s="58"/>
      <c r="C31" s="58"/>
      <c r="D31" s="58"/>
      <c r="E31" s="58"/>
      <c r="F31" s="4"/>
      <c r="G31" s="4"/>
      <c r="H31" s="4"/>
      <c r="I31" s="4"/>
      <c r="J31" s="4"/>
      <c r="K31" s="4"/>
      <c r="L31" s="4"/>
      <c r="M31" s="4"/>
      <c r="N31" s="55"/>
      <c r="O31" s="55"/>
      <c r="P31" s="55"/>
      <c r="Q31" s="55"/>
    </row>
    <row r="32" spans="1:17" ht="20.25" x14ac:dyDescent="0.25">
      <c r="A32" s="53" t="s">
        <v>14</v>
      </c>
      <c r="B32" s="53"/>
      <c r="C32" s="53"/>
      <c r="D32" s="53"/>
      <c r="E32" s="53"/>
      <c r="F32" s="4"/>
      <c r="G32" s="4"/>
      <c r="H32" s="4"/>
      <c r="I32" s="4"/>
      <c r="J32" s="4"/>
      <c r="K32" s="4"/>
      <c r="L32" s="4"/>
      <c r="M32" s="4"/>
      <c r="N32" s="54"/>
      <c r="O32" s="54"/>
      <c r="P32" s="54"/>
      <c r="Q32" s="54"/>
    </row>
    <row r="33" spans="1:17" ht="20.25" x14ac:dyDescent="0.25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1" thickBot="1" x14ac:dyDescent="0.3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5"/>
      <c r="O34" s="55"/>
      <c r="P34" s="55"/>
      <c r="Q34" s="55"/>
    </row>
    <row r="35" spans="1:17" ht="20.25" x14ac:dyDescent="0.25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4"/>
      <c r="O35" s="54"/>
      <c r="P35" s="54"/>
      <c r="Q35" s="54"/>
    </row>
  </sheetData>
  <mergeCells count="20">
    <mergeCell ref="A32:E32"/>
    <mergeCell ref="N32:Q32"/>
    <mergeCell ref="N34:Q34"/>
    <mergeCell ref="N35:Q35"/>
    <mergeCell ref="A20:Q20"/>
    <mergeCell ref="A28:Q28"/>
    <mergeCell ref="A31:E31"/>
    <mergeCell ref="N31:Q31"/>
    <mergeCell ref="A29:Q29"/>
    <mergeCell ref="A23:Q23"/>
    <mergeCell ref="A18:D18"/>
    <mergeCell ref="A19:D19"/>
    <mergeCell ref="A16:H16"/>
    <mergeCell ref="A2:Q2"/>
    <mergeCell ref="A3:Q3"/>
    <mergeCell ref="A4:Q4"/>
    <mergeCell ref="A5:Q5"/>
    <mergeCell ref="A6:Q6"/>
    <mergeCell ref="F9:F10"/>
    <mergeCell ref="Q9:Q14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417C5-27D3-46CA-A999-97833CFB6BD3}"/>
</file>

<file path=customXml/itemProps2.xml><?xml version="1.0" encoding="utf-8"?>
<ds:datastoreItem xmlns:ds="http://schemas.openxmlformats.org/officeDocument/2006/customXml" ds:itemID="{F096E79F-EC4F-4077-8F06-CAAA8C360BA4}"/>
</file>

<file path=customXml/itemProps3.xml><?xml version="1.0" encoding="utf-8"?>
<ds:datastoreItem xmlns:ds="http://schemas.openxmlformats.org/officeDocument/2006/customXml" ds:itemID="{82C69006-4444-4D17-B9D8-49C64AF22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2018-04-23T11:23:06Z</cp:lastPrinted>
  <dcterms:created xsi:type="dcterms:W3CDTF">2016-10-11T08:44:59Z</dcterms:created>
  <dcterms:modified xsi:type="dcterms:W3CDTF">2021-04-16T12:28:16Z</dcterms:modified>
</cp:coreProperties>
</file>