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34 ххх-PROC-2021\2 Документы на сайт пример из 0043\Документы для размещения\"/>
    </mc:Choice>
  </mc:AlternateContent>
  <bookViews>
    <workbookView xWindow="0" yWindow="0" windowWidth="20490" windowHeight="7620"/>
  </bookViews>
  <sheets>
    <sheet name="Лист2" sheetId="2" r:id="rId1"/>
    <sheet name="Лист3" sheetId="3" r:id="rId2"/>
  </sheets>
  <definedNames>
    <definedName name="_xlnm._FilterDatabase" localSheetId="0" hidden="1">Лист2!$A$8:$Y$19</definedName>
  </definedNames>
  <calcPr calcId="162913"/>
</workbook>
</file>

<file path=xl/calcChain.xml><?xml version="1.0" encoding="utf-8"?>
<calcChain xmlns="http://schemas.openxmlformats.org/spreadsheetml/2006/main">
  <c r="O13" i="2" l="1"/>
  <c r="M13" i="2" l="1"/>
  <c r="U13" i="2"/>
  <c r="I15" i="2" s="1"/>
  <c r="P10" i="2" l="1"/>
  <c r="P11" i="2"/>
  <c r="P12" i="2"/>
  <c r="P9" i="2"/>
  <c r="P13" i="2" l="1"/>
  <c r="T9" i="2"/>
  <c r="R9" i="2"/>
  <c r="V9" i="2" l="1"/>
  <c r="W9" i="2" s="1"/>
  <c r="Q10" i="2"/>
  <c r="R10" i="2"/>
  <c r="S10" i="2" s="1"/>
  <c r="Q11" i="2"/>
  <c r="R11" i="2"/>
  <c r="S11" i="2" s="1"/>
  <c r="Q12" i="2"/>
  <c r="R12" i="2"/>
  <c r="S12" i="2" s="1"/>
  <c r="T10" i="2"/>
  <c r="V10" i="2" s="1"/>
  <c r="T11" i="2"/>
  <c r="V11" i="2" s="1"/>
  <c r="W11" i="2" s="1"/>
  <c r="T12" i="2"/>
  <c r="V12" i="2" s="1"/>
  <c r="W12" i="2" s="1"/>
  <c r="S9" i="2"/>
  <c r="Q9" i="2"/>
  <c r="T13" i="2" l="1"/>
  <c r="Q13" i="2"/>
  <c r="W10" i="2"/>
  <c r="W13" i="2" s="1"/>
  <c r="V13" i="2"/>
  <c r="R13" i="2"/>
  <c r="I16" i="2" l="1"/>
  <c r="S13" i="2"/>
  <c r="H15" i="2" l="1"/>
  <c r="H16" i="2" s="1"/>
</calcChain>
</file>

<file path=xl/sharedStrings.xml><?xml version="1.0" encoding="utf-8"?>
<sst xmlns="http://schemas.openxmlformats.org/spreadsheetml/2006/main" count="83" uniqueCount="63">
  <si>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</si>
  <si>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</si>
  <si>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</si>
  <si>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</si>
  <si>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</si>
  <si>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Номер модели/
 Model num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</si>
  <si>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</si>
  <si>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</si>
  <si>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</si>
  <si>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</si>
  <si>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</si>
  <si>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</si>
  <si>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</si>
  <si>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</si>
  <si>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</si>
  <si>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</si>
  <si>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</si>
  <si>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</si>
  <si>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</si>
  <si>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</si>
  <si>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</si>
  <si>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</si>
  <si>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Итого сумма без НДС составляет/ Total amount excluding VAT</t>
  </si>
  <si>
    <t xml:space="preserve">Технические характеристики, / technic </t>
  </si>
  <si>
    <t xml:space="preserve">Начальная минимальная цена, руб. ,без учета НДС / Initial minimum price excl VAT, RUR </t>
  </si>
  <si>
    <t>МТ</t>
  </si>
  <si>
    <t>необходимо заполнить</t>
  </si>
  <si>
    <t xml:space="preserve">Начальная минимальная цена, руб. ,с учетом НДС 20% / Initial minimum price incl VAT 20, RUR </t>
  </si>
  <si>
    <t xml:space="preserve">Начальная минимальная стоимость, руб. ,без учета НДС / Initial minimum sum excl VAT, RUR </t>
  </si>
  <si>
    <t xml:space="preserve">Начальная минимальная стоимость, руб. ,с учетом НДС 20% / Initial minimum sum incl VAT 20, RUR </t>
  </si>
  <si>
    <t xml:space="preserve">Условия покупки: </t>
  </si>
  <si>
    <t>2. Покупатель не имеет претензий к качеству Товара, Покупатель заранее ознакомился с техническим состоянием оборудования</t>
  </si>
  <si>
    <t>,</t>
  </si>
  <si>
    <t>Склад/Warehouse</t>
  </si>
  <si>
    <t>Склад на Резервуарном парке Морского Терминала КТК</t>
  </si>
  <si>
    <t xml:space="preserve">Производитель/
manufacturer </t>
  </si>
  <si>
    <r>
      <t xml:space="preserve">Стоимость ПРЕДЛОЖЕНИЯ 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руб/ Price excl VAT, RUB</t>
    </r>
  </si>
  <si>
    <t xml:space="preserve">Итого НДС (20%) составляет / Total Vat  (18%) </t>
  </si>
  <si>
    <t>1. Вывоз материалов проиводится силами и за счет Покупателя, включая все возникающие при этом расходы</t>
  </si>
  <si>
    <t>MANULI</t>
  </si>
  <si>
    <r>
      <t xml:space="preserve">Стоимость ПРЕДЛОЖЕНИЯ  </t>
    </r>
    <r>
      <rPr>
        <b/>
        <u/>
        <sz val="13"/>
        <color theme="1"/>
        <rFont val="Times New Roman"/>
        <family val="1"/>
        <charset val="204"/>
      </rPr>
      <t xml:space="preserve"> с НДС 20%, руб</t>
    </r>
    <r>
      <rPr>
        <b/>
        <sz val="13"/>
        <color theme="1"/>
        <rFont val="Times New Roman"/>
        <family val="1"/>
        <charset val="204"/>
      </rPr>
      <t xml:space="preserve">/ Price excl VAT 20%, RUB </t>
    </r>
  </si>
  <si>
    <r>
      <t xml:space="preserve">Курс по ЦБ РФ на дату подачи КП
</t>
    </r>
    <r>
      <rPr>
        <b/>
        <u/>
        <sz val="13"/>
        <color theme="1"/>
        <rFont val="Times New Roman"/>
        <family val="1"/>
        <charset val="204"/>
      </rPr>
      <t>дата: 08.10.2020</t>
    </r>
    <r>
      <rPr>
        <b/>
        <sz val="13"/>
        <color theme="1"/>
        <rFont val="Times New Roman"/>
        <family val="1"/>
        <charset val="204"/>
      </rPr>
      <t xml:space="preserve">
</t>
    </r>
    <r>
      <rPr>
        <b/>
        <u/>
        <sz val="13"/>
        <color theme="1"/>
        <rFont val="Times New Roman"/>
        <family val="1"/>
        <charset val="204"/>
      </rPr>
      <t>https://cbr.ru/</t>
    </r>
  </si>
  <si>
    <t>Серийный номер/Serial number</t>
  </si>
  <si>
    <t xml:space="preserve">  Номер Оборудования</t>
  </si>
  <si>
    <t>H3006HF Dash</t>
  </si>
  <si>
    <t>H3838 DF PU EB</t>
  </si>
  <si>
    <t>Начальная минимальная цена, дол ,без учета НДС / Initial minimum price excl VAT, RUR</t>
  </si>
  <si>
    <r>
      <t xml:space="preserve">Стоимость ПРЕДЛОЖЕНИЯ 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дол / Price excl VAT,  RUR</t>
    </r>
  </si>
  <si>
    <t>RUR</t>
  </si>
  <si>
    <t>DUNLOP</t>
  </si>
  <si>
    <t>541B</t>
  </si>
  <si>
    <t>545XP</t>
  </si>
  <si>
    <t>Закупка № 0090-PROC-2021 Реализация морских шлангов (Manuli,DUNLOP)  МТ / Purchase № 0090-PROC-2021 Sale of marine hoses MT (Manuli,DUNLOP)</t>
  </si>
  <si>
    <t xml:space="preserve">Номенклатурный номер </t>
  </si>
  <si>
    <t>Б/у двухкаркасный с одним усиленным концом полуплавающий шланг 1-й от буя, H3006HF, согласно чертежа Manuli TD.01.0011/54</t>
  </si>
  <si>
    <t>Б/у двухкаркасный рейлинговый гантелеобразный шланг повышенной плавучести, H3838.</t>
  </si>
  <si>
    <t>Б/У Двухкаркасный усиленный с обоих концов полуплавающий шланг 1-й от буя, модель DUNLOP 541B, 24” X 30FT</t>
  </si>
  <si>
    <t>Б/У Двухкаркасный рейлинговый гантелеобразный шланг повышенной плавучести (25%), модель DUNLOP 545XP 16” X 30FT</t>
  </si>
  <si>
    <t>N/A</t>
  </si>
  <si>
    <t>N05392</t>
  </si>
  <si>
    <t xml:space="preserve">N05422 </t>
  </si>
  <si>
    <t>05/18 D6777</t>
  </si>
  <si>
    <t>09/17 D4849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</si>
</sst>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#,##0.00\ &quot;₽&quot;;\-#,##0.00\ &quot;₽&quot;"/>
    <numFmt numFmtId="8" formatCode="#,##0.00\ &quot;₽&quot;;[Red]\-#,##0.00\ &quot;₽&quot;"/>
    <numFmt numFmtId="164" formatCode="_-* #,##0.00\ _₽_-;\-* #,##0.00\ _₽_-;_-* &quot;-&quot;??\ _₽_-;_-@_-"/>
    <numFmt numFmtId="165" formatCode="_-* #,##0.00\ [$₽-419]_-;\-* #,##0.00\ [$₽-419]_-;_-* &quot;-&quot;??\ [$₽-419]_-;_-@_-"/>
    <numFmt numFmtId="166" formatCode="#,##0.00\ &quot;₽&quot;"/>
    <numFmt numFmtId="167" formatCode="[$$-409]#,##0.00"/>
    <numFmt numFmtId="168" formatCode="[$$-409]#,##0.00_ ;\-[$$-409]#,##0.00\ "/>
  </numFmts>
  <fonts count="21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4"/>
      <name val="Arial Cyr"/>
      <charset val="204"/>
    </font>
    <font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4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6" fillId="2" borderId="5" xfId="0" applyFont="1" applyFill="1" applyBorder="1" applyAlignment="1">
      <alignment vertical="center" wrapText="1"/>
    </xf>
    <xf numFmtId="0" fontId="2" fillId="0" borderId="0" xfId="0" applyFont="1"/>
    <xf numFmtId="165" fontId="5" fillId="0" borderId="0" xfId="0" applyNumberFormat="1" applyFont="1" applyAlignment="1">
      <alignment horizontal="center" vertical="center" wrapText="1"/>
    </xf>
    <xf numFmtId="0" fontId="15" fillId="0" borderId="0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7" fontId="2" fillId="0" borderId="0" xfId="0" applyNumberFormat="1" applyFont="1" applyAlignment="1">
      <alignment horizontal="left"/>
    </xf>
    <xf numFmtId="0" fontId="15" fillId="3" borderId="0" xfId="0" applyFont="1" applyFill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/>
    </xf>
    <xf numFmtId="2" fontId="16" fillId="0" borderId="4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2" fontId="8" fillId="3" borderId="4" xfId="2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8" fontId="20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tabSelected="1" topLeftCell="A4" zoomScale="55" zoomScaleNormal="55" workbookViewId="0">
      <selection activeCell="I10" sqref="I10"/>
    </sheetView>
  </sheetViews>
  <sheetFormatPr defaultRowHeight="15" x14ac:dyDescent="0.25"/>
  <cols>
    <col min="1" max="1" width="6.42578125" customWidth="1"/>
    <col min="2" max="2" width="18.28515625" hidden="1" customWidth="1"/>
    <col min="3" max="3" width="11.42578125" customWidth="1"/>
    <col min="4" max="5" width="27.5703125" customWidth="1"/>
    <col min="6" max="6" width="19.28515625" customWidth="1"/>
    <col min="7" max="7" width="76.42578125" customWidth="1"/>
    <col min="8" max="8" width="19.7109375" hidden="1" customWidth="1"/>
    <col min="9" max="9" width="26.7109375" customWidth="1"/>
    <col min="10" max="11" width="21.28515625" customWidth="1"/>
    <col min="12" max="12" width="9.85546875" customWidth="1"/>
    <col min="13" max="13" width="14" customWidth="1"/>
    <col min="14" max="14" width="30.5703125" hidden="1" customWidth="1"/>
    <col min="15" max="15" width="33.140625" bestFit="1" customWidth="1"/>
    <col min="16" max="16" width="25.5703125" hidden="1" customWidth="1"/>
    <col min="17" max="17" width="26.140625" hidden="1" customWidth="1"/>
    <col min="18" max="18" width="24.85546875" hidden="1" customWidth="1"/>
    <col min="19" max="19" width="25.140625" hidden="1" customWidth="1"/>
    <col min="20" max="20" width="26.140625" hidden="1" customWidth="1"/>
    <col min="21" max="21" width="39.85546875" customWidth="1"/>
    <col min="22" max="23" width="39.85546875" hidden="1" customWidth="1"/>
    <col min="24" max="24" width="13.5703125" customWidth="1"/>
    <col min="25" max="25" width="33.7109375" customWidth="1"/>
  </cols>
  <sheetData>
    <row r="1" spans="1:25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0.25" x14ac:dyDescent="0.25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20.25" x14ac:dyDescent="0.25">
      <c r="A3" s="52" t="s">
        <v>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ht="20.25" x14ac:dyDescent="0.2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20.25" x14ac:dyDescent="0.25">
      <c r="A5" s="54" t="s">
        <v>16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0.25" x14ac:dyDescent="0.25">
      <c r="A6" s="55" t="s">
        <v>52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21" x14ac:dyDescent="0.3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5"/>
      <c r="U7" s="18" t="s">
        <v>26</v>
      </c>
      <c r="V7" s="29"/>
      <c r="W7" s="29"/>
      <c r="X7" s="11"/>
      <c r="Y7" s="11"/>
    </row>
    <row r="8" spans="1:25" ht="139.15" customHeight="1" x14ac:dyDescent="0.25">
      <c r="A8" s="9" t="s">
        <v>9</v>
      </c>
      <c r="B8" s="9" t="s">
        <v>18</v>
      </c>
      <c r="C8" s="9" t="s">
        <v>3</v>
      </c>
      <c r="D8" s="9" t="s">
        <v>33</v>
      </c>
      <c r="E8" s="9" t="s">
        <v>53</v>
      </c>
      <c r="F8" s="9" t="s">
        <v>43</v>
      </c>
      <c r="G8" s="9" t="s">
        <v>4</v>
      </c>
      <c r="H8" s="9" t="s">
        <v>5</v>
      </c>
      <c r="I8" s="9" t="s">
        <v>23</v>
      </c>
      <c r="J8" s="9" t="s">
        <v>35</v>
      </c>
      <c r="K8" s="9" t="s">
        <v>42</v>
      </c>
      <c r="L8" s="9" t="s">
        <v>1</v>
      </c>
      <c r="M8" s="9" t="s">
        <v>10</v>
      </c>
      <c r="N8" s="9" t="s">
        <v>41</v>
      </c>
      <c r="O8" s="9" t="s">
        <v>46</v>
      </c>
      <c r="P8" s="9" t="s">
        <v>24</v>
      </c>
      <c r="Q8" s="9" t="s">
        <v>27</v>
      </c>
      <c r="R8" s="9" t="s">
        <v>28</v>
      </c>
      <c r="S8" s="9" t="s">
        <v>29</v>
      </c>
      <c r="T8" s="9" t="s">
        <v>36</v>
      </c>
      <c r="U8" s="9" t="s">
        <v>47</v>
      </c>
      <c r="V8" s="9" t="s">
        <v>36</v>
      </c>
      <c r="W8" s="9" t="s">
        <v>40</v>
      </c>
      <c r="X8" s="9" t="s">
        <v>8</v>
      </c>
      <c r="Y8" s="9" t="s">
        <v>19</v>
      </c>
    </row>
    <row r="9" spans="1:25" ht="81" x14ac:dyDescent="0.25">
      <c r="A9" s="24">
        <v>1</v>
      </c>
      <c r="B9" s="25"/>
      <c r="C9" s="16" t="s">
        <v>25</v>
      </c>
      <c r="D9" s="16" t="s">
        <v>34</v>
      </c>
      <c r="E9" s="16">
        <v>1050160</v>
      </c>
      <c r="F9" s="16" t="s">
        <v>58</v>
      </c>
      <c r="G9" s="16" t="s">
        <v>54</v>
      </c>
      <c r="H9" s="16"/>
      <c r="I9" s="16" t="s">
        <v>44</v>
      </c>
      <c r="J9" s="16" t="s">
        <v>39</v>
      </c>
      <c r="K9" s="35" t="s">
        <v>59</v>
      </c>
      <c r="L9" s="16" t="s">
        <v>7</v>
      </c>
      <c r="M9" s="16">
        <v>1</v>
      </c>
      <c r="N9" s="36">
        <v>78.092100000000002</v>
      </c>
      <c r="O9" s="31">
        <v>2000</v>
      </c>
      <c r="P9" s="30">
        <f>O9*N9</f>
        <v>156184.20000000001</v>
      </c>
      <c r="Q9" s="31">
        <f t="shared" ref="Q9" si="0">P9*1.2</f>
        <v>187421.04</v>
      </c>
      <c r="R9" s="30">
        <f>M9*P9</f>
        <v>156184.20000000001</v>
      </c>
      <c r="S9" s="31">
        <f t="shared" ref="S9" si="1">R9*1.2</f>
        <v>187421.04</v>
      </c>
      <c r="T9" s="32">
        <f>U9*100/120</f>
        <v>0</v>
      </c>
      <c r="U9" s="33">
        <v>0</v>
      </c>
      <c r="V9" s="32">
        <f>T9*M9</f>
        <v>0</v>
      </c>
      <c r="W9" s="33">
        <f>V9*1.2</f>
        <v>0</v>
      </c>
      <c r="X9" s="38" t="s">
        <v>48</v>
      </c>
      <c r="Y9" s="57" t="s">
        <v>34</v>
      </c>
    </row>
    <row r="10" spans="1:25" ht="81" x14ac:dyDescent="0.25">
      <c r="A10" s="24">
        <v>2</v>
      </c>
      <c r="B10" s="25"/>
      <c r="C10" s="16" t="s">
        <v>25</v>
      </c>
      <c r="D10" s="16" t="s">
        <v>34</v>
      </c>
      <c r="E10" s="16">
        <v>1046734</v>
      </c>
      <c r="F10" s="16" t="s">
        <v>58</v>
      </c>
      <c r="G10" s="16" t="s">
        <v>55</v>
      </c>
      <c r="H10" s="16"/>
      <c r="I10" s="16" t="s">
        <v>45</v>
      </c>
      <c r="J10" s="16" t="s">
        <v>39</v>
      </c>
      <c r="K10" s="35" t="s">
        <v>60</v>
      </c>
      <c r="L10" s="16" t="s">
        <v>7</v>
      </c>
      <c r="M10" s="16">
        <v>1</v>
      </c>
      <c r="N10" s="36">
        <v>78.092100000000002</v>
      </c>
      <c r="O10" s="31">
        <v>2000</v>
      </c>
      <c r="P10" s="30">
        <f t="shared" ref="P10:P12" si="2">O10*N10</f>
        <v>156184.20000000001</v>
      </c>
      <c r="Q10" s="31">
        <f t="shared" ref="Q10:Q12" si="3">P10*1.2</f>
        <v>187421.04</v>
      </c>
      <c r="R10" s="30">
        <f t="shared" ref="R10:R12" si="4">M10*P10</f>
        <v>156184.20000000001</v>
      </c>
      <c r="S10" s="31">
        <f t="shared" ref="S10:S12" si="5">R10*1.2</f>
        <v>187421.04</v>
      </c>
      <c r="T10" s="32">
        <f t="shared" ref="T10:T12" si="6">U10*100/120</f>
        <v>0</v>
      </c>
      <c r="U10" s="33">
        <v>0</v>
      </c>
      <c r="V10" s="32">
        <f t="shared" ref="V10:V12" si="7">T10*M10</f>
        <v>0</v>
      </c>
      <c r="W10" s="33">
        <f t="shared" ref="W10:W12" si="8">V10*1.2</f>
        <v>0</v>
      </c>
      <c r="X10" s="38" t="s">
        <v>48</v>
      </c>
      <c r="Y10" s="58"/>
    </row>
    <row r="11" spans="1:25" ht="104.25" customHeight="1" x14ac:dyDescent="0.25">
      <c r="A11" s="24">
        <v>3</v>
      </c>
      <c r="B11" s="25"/>
      <c r="C11" s="16" t="s">
        <v>25</v>
      </c>
      <c r="D11" s="16" t="s">
        <v>34</v>
      </c>
      <c r="E11" s="16">
        <v>1092585</v>
      </c>
      <c r="F11" s="16" t="s">
        <v>58</v>
      </c>
      <c r="G11" s="16" t="s">
        <v>56</v>
      </c>
      <c r="H11" s="16"/>
      <c r="I11" s="16" t="s">
        <v>50</v>
      </c>
      <c r="J11" s="16" t="s">
        <v>49</v>
      </c>
      <c r="K11" s="35" t="s">
        <v>61</v>
      </c>
      <c r="L11" s="16" t="s">
        <v>7</v>
      </c>
      <c r="M11" s="16">
        <v>1</v>
      </c>
      <c r="N11" s="36">
        <v>78.092100000000002</v>
      </c>
      <c r="O11" s="31">
        <v>2000</v>
      </c>
      <c r="P11" s="30">
        <f t="shared" si="2"/>
        <v>156184.20000000001</v>
      </c>
      <c r="Q11" s="31">
        <f t="shared" si="3"/>
        <v>187421.04</v>
      </c>
      <c r="R11" s="30">
        <f t="shared" si="4"/>
        <v>156184.20000000001</v>
      </c>
      <c r="S11" s="31">
        <f t="shared" si="5"/>
        <v>187421.04</v>
      </c>
      <c r="T11" s="32">
        <f t="shared" si="6"/>
        <v>0</v>
      </c>
      <c r="U11" s="33">
        <v>0</v>
      </c>
      <c r="V11" s="32">
        <f t="shared" si="7"/>
        <v>0</v>
      </c>
      <c r="W11" s="33">
        <f t="shared" si="8"/>
        <v>0</v>
      </c>
      <c r="X11" s="38" t="s">
        <v>48</v>
      </c>
      <c r="Y11" s="58"/>
    </row>
    <row r="12" spans="1:25" ht="81" x14ac:dyDescent="0.25">
      <c r="A12" s="24">
        <v>4</v>
      </c>
      <c r="B12" s="25"/>
      <c r="C12" s="16" t="s">
        <v>25</v>
      </c>
      <c r="D12" s="16" t="s">
        <v>34</v>
      </c>
      <c r="E12" s="16">
        <v>1092586</v>
      </c>
      <c r="F12" s="16" t="s">
        <v>58</v>
      </c>
      <c r="G12" s="16" t="s">
        <v>57</v>
      </c>
      <c r="H12" s="16"/>
      <c r="I12" s="16" t="s">
        <v>51</v>
      </c>
      <c r="J12" s="16" t="s">
        <v>49</v>
      </c>
      <c r="K12" s="35" t="s">
        <v>62</v>
      </c>
      <c r="L12" s="16" t="s">
        <v>7</v>
      </c>
      <c r="M12" s="16">
        <v>1</v>
      </c>
      <c r="N12" s="36">
        <v>78.092100000000002</v>
      </c>
      <c r="O12" s="31">
        <v>2000</v>
      </c>
      <c r="P12" s="30">
        <f t="shared" si="2"/>
        <v>156184.20000000001</v>
      </c>
      <c r="Q12" s="31">
        <f t="shared" si="3"/>
        <v>187421.04</v>
      </c>
      <c r="R12" s="30">
        <f t="shared" si="4"/>
        <v>156184.20000000001</v>
      </c>
      <c r="S12" s="31">
        <f t="shared" si="5"/>
        <v>187421.04</v>
      </c>
      <c r="T12" s="32">
        <f t="shared" si="6"/>
        <v>0</v>
      </c>
      <c r="U12" s="33">
        <v>0</v>
      </c>
      <c r="V12" s="32">
        <f t="shared" si="7"/>
        <v>0</v>
      </c>
      <c r="W12" s="33">
        <f t="shared" si="8"/>
        <v>0</v>
      </c>
      <c r="X12" s="38" t="s">
        <v>48</v>
      </c>
      <c r="Y12" s="58"/>
    </row>
    <row r="13" spans="1:25" ht="28.5" customHeight="1" x14ac:dyDescent="0.25">
      <c r="A13" s="56" t="s">
        <v>11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7">
        <f>SUM(M9:M12)</f>
        <v>4</v>
      </c>
      <c r="N13" s="37"/>
      <c r="O13" s="39">
        <f t="shared" ref="O13:W13" si="9">SUM(O9:O12)</f>
        <v>8000</v>
      </c>
      <c r="P13" s="40">
        <f t="shared" si="9"/>
        <v>624736.80000000005</v>
      </c>
      <c r="Q13" s="40">
        <f t="shared" si="9"/>
        <v>749684.16</v>
      </c>
      <c r="R13" s="40">
        <f t="shared" si="9"/>
        <v>624736.80000000005</v>
      </c>
      <c r="S13" s="40">
        <f t="shared" si="9"/>
        <v>749684.16</v>
      </c>
      <c r="T13" s="40">
        <f t="shared" si="9"/>
        <v>0</v>
      </c>
      <c r="U13" s="41">
        <f t="shared" si="9"/>
        <v>0</v>
      </c>
      <c r="V13" s="28">
        <f t="shared" si="9"/>
        <v>0</v>
      </c>
      <c r="W13" s="28">
        <f t="shared" si="9"/>
        <v>0</v>
      </c>
      <c r="X13" s="38" t="s">
        <v>48</v>
      </c>
      <c r="Y13" s="12"/>
    </row>
    <row r="14" spans="1:25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 t="s">
        <v>32</v>
      </c>
      <c r="S14" s="1"/>
    </row>
    <row r="15" spans="1:25" ht="20.25" x14ac:dyDescent="0.3">
      <c r="A15" s="51" t="s">
        <v>22</v>
      </c>
      <c r="B15" s="51"/>
      <c r="C15" s="51"/>
      <c r="D15" s="51"/>
      <c r="E15" s="51"/>
      <c r="F15" s="51"/>
      <c r="G15" s="51"/>
      <c r="H15" s="14">
        <f>V13</f>
        <v>0</v>
      </c>
      <c r="I15" s="42">
        <f>U13</f>
        <v>0</v>
      </c>
      <c r="J15" s="17"/>
      <c r="K15" s="17"/>
      <c r="L15" s="10"/>
      <c r="M15" s="10"/>
      <c r="N15" s="10"/>
      <c r="O15" s="10"/>
      <c r="P15" s="10"/>
      <c r="Q15" s="10"/>
      <c r="R15" s="10"/>
      <c r="S15" s="10"/>
      <c r="T15" s="13"/>
      <c r="U15" s="13"/>
      <c r="V15" s="13"/>
      <c r="W15" s="13"/>
      <c r="X15" s="13"/>
      <c r="Y15" s="13"/>
    </row>
    <row r="16" spans="1:25" ht="20.25" hidden="1" x14ac:dyDescent="0.3">
      <c r="A16" s="51" t="s">
        <v>37</v>
      </c>
      <c r="B16" s="51"/>
      <c r="C16" s="51"/>
      <c r="D16" s="51"/>
      <c r="E16" s="51"/>
      <c r="F16" s="51"/>
      <c r="G16" s="51"/>
      <c r="H16" s="14">
        <f>H15*0.18</f>
        <v>0</v>
      </c>
      <c r="I16" s="17">
        <f>W13-V13</f>
        <v>0</v>
      </c>
      <c r="J16" s="17"/>
      <c r="K16" s="17"/>
      <c r="L16" s="10"/>
      <c r="M16" s="10"/>
      <c r="N16" s="10"/>
      <c r="O16" s="10"/>
      <c r="P16" s="10"/>
      <c r="Q16" s="10"/>
      <c r="R16" s="10"/>
      <c r="S16" s="10"/>
      <c r="T16" s="13"/>
      <c r="U16" s="13"/>
      <c r="V16" s="13"/>
      <c r="W16" s="13"/>
      <c r="X16" s="13"/>
      <c r="Y16" s="13"/>
    </row>
    <row r="17" spans="1:25" ht="22.5" x14ac:dyDescent="0.25">
      <c r="A17" s="47" t="s">
        <v>30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spans="1:25" ht="26.25" customHeight="1" x14ac:dyDescent="0.25">
      <c r="A18" s="20" t="s">
        <v>38</v>
      </c>
      <c r="B18" s="21"/>
      <c r="C18" s="21"/>
      <c r="D18" s="26"/>
      <c r="E18" s="43"/>
      <c r="F18" s="34"/>
      <c r="G18" s="21"/>
      <c r="H18" s="21"/>
      <c r="I18" s="21"/>
      <c r="J18" s="23"/>
      <c r="K18" s="34"/>
      <c r="L18" s="21"/>
      <c r="M18" s="21"/>
      <c r="N18" s="34"/>
      <c r="O18" s="34"/>
      <c r="P18" s="21"/>
      <c r="Q18" s="21"/>
      <c r="R18" s="21"/>
      <c r="S18" s="21"/>
      <c r="T18" s="21"/>
      <c r="U18" s="21"/>
      <c r="V18" s="27"/>
      <c r="W18" s="27"/>
      <c r="X18" s="21"/>
      <c r="Y18" s="21"/>
    </row>
    <row r="19" spans="1:25" ht="26.25" customHeight="1" x14ac:dyDescent="0.25">
      <c r="A19" s="22" t="s">
        <v>31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6.25" customHeight="1" x14ac:dyDescent="0.25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20.25" x14ac:dyDescent="0.3">
      <c r="A21" s="4" t="s">
        <v>17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3"/>
      <c r="U21" s="13"/>
      <c r="V21" s="13"/>
      <c r="W21" s="13"/>
      <c r="X21" s="13"/>
      <c r="Y21" s="13"/>
    </row>
    <row r="22" spans="1:25" ht="20.25" x14ac:dyDescent="0.3">
      <c r="A22" s="4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3"/>
      <c r="U22" s="13"/>
      <c r="V22" s="13"/>
      <c r="W22" s="13"/>
      <c r="X22" s="13"/>
      <c r="Y22" s="13"/>
    </row>
    <row r="23" spans="1:25" ht="20.25" x14ac:dyDescent="0.3">
      <c r="A23" s="4"/>
      <c r="B23" s="10" t="s">
        <v>13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3"/>
      <c r="U23" s="13"/>
      <c r="V23" s="13"/>
      <c r="W23" s="13"/>
      <c r="X23" s="13"/>
      <c r="Y23" s="13"/>
    </row>
    <row r="24" spans="1:25" ht="20.25" x14ac:dyDescent="0.25">
      <c r="A24" s="48" t="s">
        <v>21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25" ht="20.25" x14ac:dyDescent="0.25">
      <c r="A25" s="48" t="s">
        <v>20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25" ht="20.25" x14ac:dyDescent="0.25">
      <c r="A26" s="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21" thickBot="1" x14ac:dyDescent="0.3">
      <c r="A27" s="49"/>
      <c r="B27" s="49"/>
      <c r="C27" s="49"/>
      <c r="D27" s="49"/>
      <c r="E27" s="49"/>
      <c r="F27" s="49"/>
      <c r="G27" s="49"/>
      <c r="H27" s="49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6"/>
      <c r="U27" s="46"/>
      <c r="V27" s="46"/>
      <c r="W27" s="46"/>
      <c r="X27" s="46"/>
      <c r="Y27" s="46"/>
    </row>
    <row r="28" spans="1:25" ht="20.25" x14ac:dyDescent="0.25">
      <c r="A28" s="44" t="s">
        <v>14</v>
      </c>
      <c r="B28" s="44"/>
      <c r="C28" s="44"/>
      <c r="D28" s="44"/>
      <c r="E28" s="44"/>
      <c r="F28" s="44"/>
      <c r="G28" s="44"/>
      <c r="H28" s="4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5"/>
      <c r="U28" s="45"/>
      <c r="V28" s="45"/>
      <c r="W28" s="45"/>
      <c r="X28" s="45"/>
      <c r="Y28" s="45"/>
    </row>
    <row r="29" spans="1:25" ht="20.25" x14ac:dyDescent="0.2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21" thickBot="1" x14ac:dyDescent="0.3">
      <c r="A30" s="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6"/>
      <c r="U30" s="46"/>
      <c r="V30" s="46"/>
      <c r="W30" s="46"/>
      <c r="X30" s="46"/>
      <c r="Y30" s="46"/>
    </row>
    <row r="31" spans="1:25" ht="20.25" x14ac:dyDescent="0.25">
      <c r="A31" s="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5"/>
      <c r="U31" s="45"/>
      <c r="V31" s="45"/>
      <c r="W31" s="45"/>
      <c r="X31" s="45"/>
      <c r="Y31" s="45"/>
    </row>
  </sheetData>
  <autoFilter ref="A8:Y19"/>
  <mergeCells count="18">
    <mergeCell ref="A15:G15"/>
    <mergeCell ref="A16:G16"/>
    <mergeCell ref="A2:Y2"/>
    <mergeCell ref="A3:Y3"/>
    <mergeCell ref="A4:Y4"/>
    <mergeCell ref="A5:Y5"/>
    <mergeCell ref="A6:Y6"/>
    <mergeCell ref="A13:L13"/>
    <mergeCell ref="Y9:Y12"/>
    <mergeCell ref="A28:H28"/>
    <mergeCell ref="T28:Y28"/>
    <mergeCell ref="T30:Y30"/>
    <mergeCell ref="T31:Y31"/>
    <mergeCell ref="A17:Y17"/>
    <mergeCell ref="A24:Y24"/>
    <mergeCell ref="A27:H27"/>
    <mergeCell ref="T27:Y27"/>
    <mergeCell ref="A25:Y25"/>
  </mergeCells>
  <pageMargins left="0.25" right="0.25" top="0.75" bottom="0.75" header="0.3" footer="0.3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DD8775-718E-44CC-B1B0-B84F13541289}"/>
</file>

<file path=customXml/itemProps2.xml><?xml version="1.0" encoding="utf-8"?>
<ds:datastoreItem xmlns:ds="http://schemas.openxmlformats.org/officeDocument/2006/customXml" ds:itemID="{19FC062C-4D89-489E-84B4-BE987D0DC067}"/>
</file>

<file path=customXml/itemProps3.xml><?xml version="1.0" encoding="utf-8"?>
<ds:datastoreItem xmlns:ds="http://schemas.openxmlformats.org/officeDocument/2006/customXml" ds:itemID="{F5C306DC-2D8B-4043-AF02-F35B90F64C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2019-12-25T06:59:09Z</cp:lastPrinted>
  <dcterms:created xsi:type="dcterms:W3CDTF">2016-10-11T08:44:59Z</dcterms:created>
  <dcterms:modified xsi:type="dcterms:W3CDTF">2021-05-20T08:21:33Z</dcterms:modified>
</cp:coreProperties>
</file>