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58 продажа батарей\02. Документы для размещения\"/>
    </mc:Choice>
  </mc:AlternateContent>
  <bookViews>
    <workbookView xWindow="0" yWindow="0" windowWidth="28800" windowHeight="12300"/>
  </bookViews>
  <sheets>
    <sheet name="Лист2" sheetId="2" r:id="rId1"/>
    <sheet name="Лист3" sheetId="3" state="hidden" r:id="rId2"/>
  </sheets>
  <calcPr calcId="162913"/>
</workbook>
</file>

<file path=xl/calcChain.xml><?xml version="1.0" encoding="utf-8"?>
<calcChain xmlns="http://schemas.openxmlformats.org/spreadsheetml/2006/main">
  <c r="F43" i="2" l="1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38" i="2"/>
  <c r="F39" i="2"/>
  <c r="F40" i="2"/>
  <c r="F41" i="2"/>
  <c r="F42" i="2"/>
  <c r="F33" i="2"/>
  <c r="F34" i="2"/>
  <c r="F35" i="2"/>
  <c r="F36" i="2"/>
  <c r="F37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9" i="2"/>
  <c r="K81" i="2" l="1"/>
  <c r="M81" i="2" s="1"/>
  <c r="K82" i="2"/>
  <c r="M82" i="2" s="1"/>
  <c r="L70" i="2"/>
  <c r="L71" i="2"/>
  <c r="L72" i="2"/>
  <c r="L73" i="2"/>
  <c r="L74" i="2"/>
  <c r="L75" i="2"/>
  <c r="L76" i="2"/>
  <c r="L77" i="2"/>
  <c r="L78" i="2"/>
  <c r="L79" i="2"/>
  <c r="K70" i="2"/>
  <c r="M70" i="2" s="1"/>
  <c r="K71" i="2"/>
  <c r="M71" i="2" s="1"/>
  <c r="K72" i="2"/>
  <c r="M72" i="2" s="1"/>
  <c r="K73" i="2"/>
  <c r="M73" i="2" s="1"/>
  <c r="K74" i="2"/>
  <c r="M74" i="2" s="1"/>
  <c r="K75" i="2"/>
  <c r="M75" i="2" s="1"/>
  <c r="K76" i="2"/>
  <c r="M76" i="2" s="1"/>
  <c r="K77" i="2"/>
  <c r="M77" i="2" s="1"/>
  <c r="K78" i="2"/>
  <c r="M78" i="2" s="1"/>
  <c r="K79" i="2"/>
  <c r="M79" i="2" s="1"/>
  <c r="L81" i="2"/>
  <c r="L82" i="2"/>
  <c r="O81" i="2"/>
  <c r="P81" i="2"/>
  <c r="O82" i="2"/>
  <c r="P82" i="2" s="1"/>
  <c r="O70" i="2"/>
  <c r="P70" i="2" s="1"/>
  <c r="O71" i="2"/>
  <c r="P71" i="2" s="1"/>
  <c r="O72" i="2"/>
  <c r="P72" i="2"/>
  <c r="O73" i="2"/>
  <c r="P73" i="2" s="1"/>
  <c r="O74" i="2"/>
  <c r="P74" i="2" s="1"/>
  <c r="O75" i="2"/>
  <c r="P75" i="2" s="1"/>
  <c r="O76" i="2"/>
  <c r="P76" i="2" s="1"/>
  <c r="O77" i="2"/>
  <c r="P77" i="2" s="1"/>
  <c r="O78" i="2"/>
  <c r="P78" i="2" s="1"/>
  <c r="O79" i="2"/>
  <c r="P79" i="2" s="1"/>
  <c r="I83" i="2" l="1"/>
  <c r="O69" i="2"/>
  <c r="P69" i="2" s="1"/>
  <c r="L69" i="2"/>
  <c r="K69" i="2"/>
  <c r="M69" i="2" s="1"/>
  <c r="O64" i="2"/>
  <c r="P64" i="2" s="1"/>
  <c r="O65" i="2"/>
  <c r="P65" i="2" s="1"/>
  <c r="O66" i="2"/>
  <c r="P66" i="2" s="1"/>
  <c r="O67" i="2"/>
  <c r="P67" i="2" s="1"/>
  <c r="O68" i="2"/>
  <c r="P68" i="2" s="1"/>
  <c r="O62" i="2"/>
  <c r="P62" i="2" s="1"/>
  <c r="O63" i="2"/>
  <c r="P63" i="2" s="1"/>
  <c r="L64" i="2"/>
  <c r="L65" i="2"/>
  <c r="L66" i="2"/>
  <c r="L67" i="2"/>
  <c r="L68" i="2"/>
  <c r="L62" i="2"/>
  <c r="L63" i="2"/>
  <c r="K64" i="2"/>
  <c r="M64" i="2" s="1"/>
  <c r="K65" i="2"/>
  <c r="M65" i="2" s="1"/>
  <c r="K66" i="2"/>
  <c r="M66" i="2" s="1"/>
  <c r="K67" i="2"/>
  <c r="M67" i="2" s="1"/>
  <c r="K68" i="2"/>
  <c r="M68" i="2" s="1"/>
  <c r="K62" i="2"/>
  <c r="M62" i="2" s="1"/>
  <c r="K63" i="2"/>
  <c r="M63" i="2" s="1"/>
  <c r="O58" i="2"/>
  <c r="P58" i="2" s="1"/>
  <c r="O59" i="2"/>
  <c r="P59" i="2" s="1"/>
  <c r="O60" i="2"/>
  <c r="P60" i="2" s="1"/>
  <c r="O61" i="2"/>
  <c r="P61" i="2" s="1"/>
  <c r="L58" i="2"/>
  <c r="L59" i="2"/>
  <c r="L60" i="2"/>
  <c r="L61" i="2"/>
  <c r="K58" i="2"/>
  <c r="M58" i="2" s="1"/>
  <c r="K59" i="2"/>
  <c r="M59" i="2" s="1"/>
  <c r="K60" i="2"/>
  <c r="M60" i="2" s="1"/>
  <c r="K61" i="2"/>
  <c r="M61" i="2" s="1"/>
  <c r="O54" i="2"/>
  <c r="P54" i="2" s="1"/>
  <c r="O55" i="2"/>
  <c r="P55" i="2" s="1"/>
  <c r="O56" i="2"/>
  <c r="P56" i="2" s="1"/>
  <c r="O44" i="2"/>
  <c r="P44" i="2" s="1"/>
  <c r="O45" i="2"/>
  <c r="P45" i="2" s="1"/>
  <c r="O46" i="2"/>
  <c r="P46" i="2" s="1"/>
  <c r="O47" i="2"/>
  <c r="P47" i="2" s="1"/>
  <c r="O48" i="2"/>
  <c r="P48" i="2" s="1"/>
  <c r="O49" i="2"/>
  <c r="P49" i="2" s="1"/>
  <c r="O50" i="2"/>
  <c r="P50" i="2" s="1"/>
  <c r="O51" i="2"/>
  <c r="P51" i="2" s="1"/>
  <c r="O52" i="2"/>
  <c r="P52" i="2" s="1"/>
  <c r="O53" i="2"/>
  <c r="P53" i="2" s="1"/>
  <c r="L54" i="2"/>
  <c r="L55" i="2"/>
  <c r="L56" i="2"/>
  <c r="L44" i="2"/>
  <c r="L45" i="2"/>
  <c r="L46" i="2"/>
  <c r="L47" i="2"/>
  <c r="L48" i="2"/>
  <c r="L49" i="2"/>
  <c r="L50" i="2"/>
  <c r="L51" i="2"/>
  <c r="L52" i="2"/>
  <c r="L53" i="2"/>
  <c r="K53" i="2"/>
  <c r="M53" i="2" s="1"/>
  <c r="K54" i="2"/>
  <c r="M54" i="2" s="1"/>
  <c r="K55" i="2"/>
  <c r="M55" i="2" s="1"/>
  <c r="K56" i="2"/>
  <c r="M56" i="2" s="1"/>
  <c r="K44" i="2"/>
  <c r="M44" i="2" s="1"/>
  <c r="K45" i="2"/>
  <c r="M45" i="2" s="1"/>
  <c r="K46" i="2"/>
  <c r="M46" i="2" s="1"/>
  <c r="K47" i="2"/>
  <c r="M47" i="2" s="1"/>
  <c r="K48" i="2"/>
  <c r="M48" i="2" s="1"/>
  <c r="K49" i="2"/>
  <c r="M49" i="2" s="1"/>
  <c r="K50" i="2"/>
  <c r="M50" i="2" s="1"/>
  <c r="K51" i="2"/>
  <c r="M51" i="2" s="1"/>
  <c r="K52" i="2"/>
  <c r="M52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O42" i="2"/>
  <c r="P42" i="2" s="1"/>
  <c r="L34" i="2"/>
  <c r="L35" i="2"/>
  <c r="L36" i="2"/>
  <c r="L37" i="2"/>
  <c r="L38" i="2"/>
  <c r="L39" i="2"/>
  <c r="L40" i="2"/>
  <c r="L41" i="2"/>
  <c r="L42" i="2"/>
  <c r="K34" i="2"/>
  <c r="M34" i="2" s="1"/>
  <c r="K35" i="2"/>
  <c r="M35" i="2" s="1"/>
  <c r="K36" i="2"/>
  <c r="M36" i="2" s="1"/>
  <c r="K37" i="2"/>
  <c r="M37" i="2" s="1"/>
  <c r="K38" i="2"/>
  <c r="M38" i="2" s="1"/>
  <c r="K39" i="2"/>
  <c r="M39" i="2" s="1"/>
  <c r="K40" i="2"/>
  <c r="M40" i="2" s="1"/>
  <c r="K41" i="2"/>
  <c r="M41" i="2" s="1"/>
  <c r="K42" i="2"/>
  <c r="M42" i="2" s="1"/>
  <c r="O23" i="2"/>
  <c r="P23" i="2" s="1"/>
  <c r="O24" i="2"/>
  <c r="P24" i="2" s="1"/>
  <c r="O25" i="2"/>
  <c r="P25" i="2" s="1"/>
  <c r="O26" i="2"/>
  <c r="O27" i="2"/>
  <c r="L23" i="2"/>
  <c r="L24" i="2"/>
  <c r="L25" i="2"/>
  <c r="L26" i="2"/>
  <c r="L27" i="2"/>
  <c r="L28" i="2"/>
  <c r="K23" i="2"/>
  <c r="M23" i="2" s="1"/>
  <c r="K24" i="2"/>
  <c r="M24" i="2" s="1"/>
  <c r="K25" i="2"/>
  <c r="M25" i="2" s="1"/>
  <c r="K26" i="2"/>
  <c r="M26" i="2" s="1"/>
  <c r="K27" i="2"/>
  <c r="M27" i="2" s="1"/>
  <c r="K28" i="2"/>
  <c r="K29" i="2"/>
  <c r="O10" i="2" l="1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P26" i="2"/>
  <c r="P27" i="2"/>
  <c r="O28" i="2"/>
  <c r="P28" i="2" s="1"/>
  <c r="O29" i="2"/>
  <c r="P29" i="2" s="1"/>
  <c r="O30" i="2"/>
  <c r="P30" i="2" s="1"/>
  <c r="O31" i="2"/>
  <c r="P31" i="2" s="1"/>
  <c r="O32" i="2"/>
  <c r="P32" i="2" s="1"/>
  <c r="O33" i="2"/>
  <c r="P33" i="2" s="1"/>
  <c r="O43" i="2"/>
  <c r="P43" i="2" s="1"/>
  <c r="O57" i="2"/>
  <c r="P57" i="2" s="1"/>
  <c r="O80" i="2"/>
  <c r="P80" i="2" s="1"/>
  <c r="O9" i="2"/>
  <c r="P9" i="2" s="1"/>
  <c r="L9" i="2"/>
  <c r="K9" i="2"/>
  <c r="M9" i="2" s="1"/>
  <c r="K80" i="2"/>
  <c r="M80" i="2" s="1"/>
  <c r="L80" i="2"/>
  <c r="K57" i="2"/>
  <c r="M57" i="2" s="1"/>
  <c r="L57" i="2"/>
  <c r="G83" i="2"/>
  <c r="O83" i="2" l="1"/>
  <c r="E85" i="2" s="1"/>
  <c r="K18" i="2" l="1"/>
  <c r="M18" i="2" s="1"/>
  <c r="L18" i="2"/>
  <c r="K19" i="2"/>
  <c r="M19" i="2" s="1"/>
  <c r="L19" i="2"/>
  <c r="K20" i="2"/>
  <c r="M20" i="2" s="1"/>
  <c r="L20" i="2"/>
  <c r="K21" i="2"/>
  <c r="M21" i="2" s="1"/>
  <c r="L21" i="2"/>
  <c r="K22" i="2"/>
  <c r="M22" i="2" s="1"/>
  <c r="L22" i="2"/>
  <c r="M28" i="2"/>
  <c r="M29" i="2"/>
  <c r="L29" i="2"/>
  <c r="K30" i="2"/>
  <c r="M30" i="2" s="1"/>
  <c r="L30" i="2"/>
  <c r="K31" i="2"/>
  <c r="M31" i="2" s="1"/>
  <c r="L31" i="2"/>
  <c r="K32" i="2"/>
  <c r="M32" i="2" s="1"/>
  <c r="L32" i="2"/>
  <c r="K33" i="2"/>
  <c r="M33" i="2" s="1"/>
  <c r="L33" i="2"/>
  <c r="K43" i="2"/>
  <c r="M43" i="2" s="1"/>
  <c r="L43" i="2"/>
  <c r="L10" i="2"/>
  <c r="L11" i="2"/>
  <c r="L12" i="2"/>
  <c r="L13" i="2"/>
  <c r="L14" i="2"/>
  <c r="L15" i="2"/>
  <c r="L16" i="2"/>
  <c r="L17" i="2"/>
  <c r="K10" i="2"/>
  <c r="M10" i="2" s="1"/>
  <c r="K11" i="2"/>
  <c r="M11" i="2" s="1"/>
  <c r="K12" i="2"/>
  <c r="M12" i="2" s="1"/>
  <c r="K13" i="2"/>
  <c r="M13" i="2" s="1"/>
  <c r="K14" i="2"/>
  <c r="M14" i="2" s="1"/>
  <c r="K15" i="2"/>
  <c r="M15" i="2" s="1"/>
  <c r="K16" i="2"/>
  <c r="M16" i="2" s="1"/>
  <c r="K17" i="2"/>
  <c r="M17" i="2" s="1"/>
  <c r="L83" i="2" l="1"/>
  <c r="P83" i="2"/>
  <c r="E86" i="2" s="1"/>
  <c r="M83" i="2" l="1"/>
</calcChain>
</file>

<file path=xl/sharedStrings.xml><?xml version="1.0" encoding="utf-8"?>
<sst xmlns="http://schemas.openxmlformats.org/spreadsheetml/2006/main" count="340" uniqueCount="115">
  <si>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</si>
  <si>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</si>
  <si>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</si>
  <si>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</si>
  <si>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</si>
  <si>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</si>
  <si>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</si>
  <si>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</si>
  <si>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</si>
  <si>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</si>
  <si>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</si>
  <si>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</si>
  <si>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</si>
  <si>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</si>
  <si>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</si>
  <si>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</si>
  <si>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</si>
  <si>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</si>
  <si>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t>RUR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</si>
  <si>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</si>
  <si>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</si>
  <si>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</si>
  <si>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Итого сумма без НДС составляет/ Total amount excluding VAT</t>
  </si>
  <si>
    <t xml:space="preserve">Начальная минимальная цена, руб. ,без учета НДС / Initial minimum price excl VAT, RUR </t>
  </si>
  <si>
    <t>FM026232</t>
  </si>
  <si>
    <t>необходимо заполнить</t>
  </si>
  <si>
    <t xml:space="preserve">Начальная минимальная цена, руб. ,с учетом НДС 20% / Initial minimum price incl VAT 20, RUR </t>
  </si>
  <si>
    <t xml:space="preserve">Начальная минимальная стоимость, руб. ,без учета НДС / Initial minimum sum excl VAT, RUR </t>
  </si>
  <si>
    <t xml:space="preserve">Начальная минимальная стоимость, руб. ,с учетом НДС 20% / Initial minimum sum incl VAT 20, RUR </t>
  </si>
  <si>
    <r>
      <t xml:space="preserve">Стоимость </t>
    </r>
    <r>
      <rPr>
        <b/>
        <u/>
        <sz val="13"/>
        <color theme="1"/>
        <rFont val="Times New Roman"/>
        <family val="1"/>
        <charset val="204"/>
      </rPr>
      <t>с НДС 20%</t>
    </r>
    <r>
      <rPr>
        <b/>
        <sz val="13"/>
        <color theme="1"/>
        <rFont val="Times New Roman"/>
        <family val="1"/>
        <charset val="204"/>
      </rPr>
      <t>, руб/ Price  with VAT 20%, RUB</t>
    </r>
  </si>
  <si>
    <t xml:space="preserve">Условия покупки: </t>
  </si>
  <si>
    <t>2. Покупатель не имеет претензий к качеству Товара, Покупатель заранее ознакомился с техническим состоянием оборудования</t>
  </si>
  <si>
    <t>ЦР</t>
  </si>
  <si>
    <t>Номер номенклатурный /
num ID</t>
  </si>
  <si>
    <t>Общий вес АКБ, тн / weight, tn</t>
  </si>
  <si>
    <t>1. Вывоз оборудования проиводится силами и за счет Покупателя, включая все возникающие при этом расходы</t>
  </si>
  <si>
    <t>Демонтированная аккумуляторная батарея CJB GP1272F2</t>
  </si>
  <si>
    <t>Демонтированная аккумуляторная батарея SF 1217</t>
  </si>
  <si>
    <t>Демонтированная аккумуляторная батарея PG 12-12</t>
  </si>
  <si>
    <t>Демонтированная аккумуляторная батарея DT 1207</t>
  </si>
  <si>
    <t>Демонтированная АКБ SPRINTER</t>
  </si>
  <si>
    <t>Демонтированная аккумуляторная батарея YUASA NPW36-12, 12V, 36W</t>
  </si>
  <si>
    <t>Демонтированная аккумуляторная батарея CSB GP 1272 F2</t>
  </si>
  <si>
    <t>Демонтированная аккумуляторная батарея 655NFL 12V, 126Ah, (2шт.)</t>
  </si>
  <si>
    <t>ЗР</t>
  </si>
  <si>
    <r>
      <t xml:space="preserve">Цена за единицу ПРЕДЛОЖЕНИЯ 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руб/ Price excl VAT, RUB</t>
    </r>
  </si>
  <si>
    <r>
      <t>Стоимость без</t>
    </r>
    <r>
      <rPr>
        <b/>
        <u/>
        <sz val="13"/>
        <color theme="1"/>
        <rFont val="Times New Roman"/>
        <family val="1"/>
        <charset val="204"/>
      </rPr>
      <t xml:space="preserve"> НДС 20%</t>
    </r>
    <r>
      <rPr>
        <b/>
        <sz val="13"/>
        <color theme="1"/>
        <rFont val="Times New Roman"/>
        <family val="1"/>
        <charset val="204"/>
      </rPr>
      <t>, руб/ Price  without VAT 20%, RUB</t>
    </r>
  </si>
  <si>
    <t xml:space="preserve">Итого НДС (20%) составляет / Total Vat  (20%) </t>
  </si>
  <si>
    <t xml:space="preserve">Склад НПС Кропоткинская 
РФ, Краснодарский край, Кавказский район. </t>
  </si>
  <si>
    <t>Склад НПС-2
РФ, Республика Калмыкия, Черноземельcкий район.</t>
  </si>
  <si>
    <t xml:space="preserve">Склад А-НПС-4А
РФ, Астраханская обл.,
Красноярский район, МО «Степновский сельсовет».
</t>
  </si>
  <si>
    <t xml:space="preserve">Склад НПС-3
РФ, Республика Калмыкия, Ики-Бурульский район.
</t>
  </si>
  <si>
    <t xml:space="preserve">Склад НПС Комсомольская
РФ, Республика Калмыкия, Черноземельcкий район.
</t>
  </si>
  <si>
    <t xml:space="preserve">Склад НПС Астраханская
РФ, Астраханская обл., Енотаевский район, 578 км. нефтепровода КТК в границах муниципального образования «Средневолжский сельсовет».
</t>
  </si>
  <si>
    <t>Демонтированная аккумуляторная батарея General Security GS12-40</t>
  </si>
  <si>
    <t>Закупка № 0071-PROC-2022 Реализация б/у свинцово-кислотных аккумуляторов ЦР, ЗР, МТ / Purchase № 0071-PROC-2022 Sale of used lead-acid batteries  CR, WR, МТ</t>
  </si>
  <si>
    <t>3. АКБ продаются с кислотой и прочими загрязнителями. В таблице указан вес брутто.</t>
  </si>
  <si>
    <t>Демонтированная сменная батарея АРС АРСRBC105</t>
  </si>
  <si>
    <t>Демонтированная аккумуляторная батарея АРС (RBC4)</t>
  </si>
  <si>
    <t>Демонтированная аккумуляторная батарея LEOCH LP12-7.0</t>
  </si>
  <si>
    <t>Демонтированная аккумуляторная батарея P 12-9</t>
  </si>
  <si>
    <t>Демонтированные аккумуляторные батареи, тип Foam Top Heavy line group 12V 160Ah</t>
  </si>
  <si>
    <t>Демонтированная аккумуляторная батарея GNB ABSOLYTE 100A-19 900Ah</t>
  </si>
  <si>
    <t>Демонтированная аккумуляторная батарея FB 7-12</t>
  </si>
  <si>
    <t xml:space="preserve">Демонтированная аккумуляторная батарея GR 1272 F2 </t>
  </si>
  <si>
    <t xml:space="preserve">Демонтированная аккумуляторная батарея RT 1270  </t>
  </si>
  <si>
    <t>Демонтированная аккумуляторная батарея RT 1270 B.B. BATTERY BP5-12 12V/5 Ah</t>
  </si>
  <si>
    <t>Демонтированная аккумуляторная батарея RT 1270 DELTA DTM-1205 12V/5 Ah</t>
  </si>
  <si>
    <t>Демонтированная аккумуляторная батарея NPW45-12 12V, 45W</t>
  </si>
  <si>
    <t>Демонтированная аккумуляторная батарея VISION CP12240 12V 24AH</t>
  </si>
  <si>
    <t>Демонтированная аккумуляторная батарея VISION CP12400F-X 12V 40AH</t>
  </si>
  <si>
    <t>Демонтированная аккумуляторная батарея MARATHON L12V15</t>
  </si>
  <si>
    <t>Демонтированная аккумуляторная батарея CSB BATTERY (VIETNAM) CO., LTD GP 6120 6V 12Ah</t>
  </si>
  <si>
    <t>Демонтированный аккумулятор Delta Battery HR 12-9  12В 9Ач</t>
  </si>
  <si>
    <t>Аккумуляторная батарея DTM 1240 L (демонтированная)</t>
  </si>
  <si>
    <t>Демонтированная аккумуляторная батарея GR 1272 F2</t>
  </si>
  <si>
    <t>Аккумуляторная батарея SF 1207 (демонтированные)</t>
  </si>
  <si>
    <t>Аккумуляторная батарея GP 12-7-S (демонтированные)</t>
  </si>
  <si>
    <t>Аккумуляторная батарея SF 12045 ( демонтированные)</t>
  </si>
  <si>
    <t>Аккумуляторная батарея FB 18-12 (демонтированная)</t>
  </si>
  <si>
    <t>Демонтированные сменные батарейные картриджи АРС(RBC31)</t>
  </si>
  <si>
    <t>Демонтированные АКБ «Marathon M12V35FT»</t>
  </si>
  <si>
    <t>Демонтированные сменные батарейные картриджи APCRBC140</t>
  </si>
  <si>
    <t>Демонтированная аккумуляторная батарея 7,2 Ач</t>
  </si>
  <si>
    <t>Демонтированная аккумуляторная батарея 4,5 Ач</t>
  </si>
  <si>
    <t>Демонтированная аккумуляторная батарея 12 Ач</t>
  </si>
  <si>
    <t>Демонтированная аккумуляторная батарея 17 Ач</t>
  </si>
  <si>
    <t>Демонтированная аккумуляторная батарея 18 Ач</t>
  </si>
  <si>
    <t>Демонтированная аккумуляторная батарея 33 Ач Delta Battery 33-12</t>
  </si>
  <si>
    <t>Демонтированная аккумуляторная батарея 40 Ач Delta Battery 40-12</t>
  </si>
  <si>
    <t xml:space="preserve"> Демонтированная аккумуляторная батарея типа Fiamm 12FIT180 на 12 В, 180 Ач</t>
  </si>
  <si>
    <t>Демонтированная стартерная аккумуляторная батарея PROFESSIONAL RANGE YUASA 019</t>
  </si>
  <si>
    <t>Демонтированные аккумуляторные батареи     Fiamm 12FLB200 229*138*212 мм</t>
  </si>
  <si>
    <t>Демонтированные аккумуляторные батареи  AGM Fiamm 12FIT130, 12 В, 130 Ач</t>
  </si>
  <si>
    <t>Демонтированная аккумуляторная батарея APC RBC7 2x12V/17 Ah</t>
  </si>
  <si>
    <t xml:space="preserve">Склад А-НПС-5А
РФ,  </t>
  </si>
  <si>
    <t>Демонтированная аккумуляторная батарея (тип Sprinter S12V120; напряжение 12В, емкость - 24А/ч)</t>
  </si>
  <si>
    <t>Демонтированная аккумуляторная батарея (тип CP1250, напряжение -12V, емкость - 5A/ч)</t>
  </si>
  <si>
    <t>Демонтированная аккумуляторная батарея GNB Sprinter S12V120</t>
  </si>
  <si>
    <t>Демонтированная аккумуляторная батарея sonnenschein A412/65 G6 12V</t>
  </si>
  <si>
    <t>Демонтированная аккумуляторная батарея FTA-12-190. 12В, 190Ач.</t>
  </si>
  <si>
    <t>Демонтированная аккумуляторная батарея "Sprinter" XP12V3000 12V 92,8Ah</t>
  </si>
  <si>
    <t>МТ</t>
  </si>
  <si>
    <t xml:space="preserve">Склад на Резервуарном парке Морского
Терминала КТК 
РФ, Краснодарский край, г. Новороссийск, 
Приморский внутригородской район. </t>
  </si>
  <si>
    <t>Б/у Аккумуляторная батарея 190</t>
  </si>
  <si>
    <t>Демонтированная аккумуляторная батарея Panasonic UP-VW1245P1</t>
  </si>
  <si>
    <t>Демонтированная аккумуляторная батарея APC (RBC4)</t>
  </si>
  <si>
    <t>Аккумуляторная батарея SV 1250 ( демонтированные)</t>
  </si>
  <si>
    <t>Б/У Аккумулятор  модель CMF105D31R</t>
  </si>
  <si>
    <t>Б/у Аккумуляторная батарея 230</t>
  </si>
  <si>
    <t>Б/у Аккумуляторная батарея Mall special EFB 12V 88230 230Vh (20h) -180Ah (5h)</t>
  </si>
  <si>
    <t xml:space="preserve">Демонтированный аккумулятор "Absolyte 100А33" </t>
  </si>
  <si>
    <t xml:space="preserve">Демонтированный аккумулятор Sprinter XP12V2500 </t>
  </si>
  <si>
    <t xml:space="preserve">Демонтированная Аккумуляторная батарея 12V 7,2A </t>
  </si>
  <si>
    <t>Вес АКБ за шт, тн / battery weight per piece,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</si>
</sst>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₽&quot;;\-#,##0.00\ &quot;₽&quot;"/>
    <numFmt numFmtId="164" formatCode="_-* #,##0.00\ _₽_-;\-* #,##0.00\ _₽_-;_-* &quot;-&quot;??\ _₽_-;_-@_-"/>
    <numFmt numFmtId="165" formatCode="_-* #,##0.00\ [$₽-419]_-;\-* #,##0.00\ [$₽-419]_-;_-* &quot;-&quot;??\ [$₽-419]_-;_-@_-"/>
    <numFmt numFmtId="166" formatCode="#,##0.00\ &quot;₽&quot;"/>
    <numFmt numFmtId="167" formatCode="0.0000"/>
  </numFmts>
  <fonts count="24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16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23" fillId="0" borderId="0"/>
  </cellStyleXfs>
  <cellXfs count="7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/>
    <xf numFmtId="165" fontId="5" fillId="0" borderId="0" xfId="0" applyNumberFormat="1" applyFont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7" fontId="2" fillId="0" borderId="0" xfId="0" applyNumberFormat="1" applyFont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66" fontId="17" fillId="0" borderId="4" xfId="0" applyNumberFormat="1" applyFont="1" applyFill="1" applyBorder="1" applyAlignment="1">
      <alignment horizontal="center" vertical="center" wrapText="1"/>
    </xf>
    <xf numFmtId="7" fontId="8" fillId="0" borderId="4" xfId="2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7" fontId="8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right" vertical="center" wrapText="1"/>
    </xf>
    <xf numFmtId="166" fontId="5" fillId="2" borderId="11" xfId="0" applyNumberFormat="1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7" fontId="8" fillId="3" borderId="4" xfId="2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0" fontId="3" fillId="0" borderId="0" xfId="0" applyFont="1" applyFill="1"/>
    <xf numFmtId="166" fontId="5" fillId="0" borderId="1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2" fillId="0" borderId="0" xfId="0" applyFont="1" applyFill="1"/>
    <xf numFmtId="0" fontId="20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166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7" fontId="16" fillId="0" borderId="1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</cellXfs>
  <cellStyles count="4">
    <cellStyle name="Normal 4" xfId="1"/>
    <cellStyle name="Обычный" xfId="0" builtinId="0"/>
    <cellStyle name="Обычный 2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tabSelected="1" zoomScale="55" zoomScaleNormal="55" workbookViewId="0">
      <selection activeCell="D14" sqref="D14"/>
    </sheetView>
  </sheetViews>
  <sheetFormatPr defaultRowHeight="15" x14ac:dyDescent="0.25"/>
  <cols>
    <col min="1" max="1" width="6.42578125" customWidth="1"/>
    <col min="2" max="2" width="18.28515625" hidden="1" customWidth="1"/>
    <col min="3" max="3" width="15.28515625" customWidth="1"/>
    <col min="4" max="4" width="90.28515625" customWidth="1"/>
    <col min="5" max="6" width="19.7109375" customWidth="1"/>
    <col min="7" max="7" width="21" customWidth="1"/>
    <col min="8" max="8" width="9.85546875" customWidth="1"/>
    <col min="9" max="9" width="14" customWidth="1"/>
    <col min="10" max="11" width="23.28515625" customWidth="1"/>
    <col min="12" max="12" width="24.85546875" customWidth="1"/>
    <col min="13" max="13" width="25.140625" customWidth="1"/>
    <col min="14" max="14" width="32.28515625" customWidth="1"/>
    <col min="15" max="16" width="27" style="49" customWidth="1"/>
    <col min="17" max="17" width="13.5703125" customWidth="1"/>
    <col min="18" max="18" width="33.7109375" customWidth="1"/>
    <col min="20" max="20" width="26.28515625" customWidth="1"/>
  </cols>
  <sheetData>
    <row r="1" spans="1:21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7"/>
      <c r="P1" s="47"/>
      <c r="Q1" s="3"/>
      <c r="R1" s="3"/>
    </row>
    <row r="2" spans="1:21" ht="20.25" x14ac:dyDescent="0.25">
      <c r="A2" s="66" t="s">
        <v>14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1" ht="20.25" x14ac:dyDescent="0.25">
      <c r="A3" s="66" t="s">
        <v>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21" ht="20.25" x14ac:dyDescent="0.25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21" ht="20.25" x14ac:dyDescent="0.25">
      <c r="A5" s="68" t="s">
        <v>15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1" ht="20.25" x14ac:dyDescent="0.25">
      <c r="A6" s="68" t="s">
        <v>55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1:21" ht="21.75" thickBot="1" x14ac:dyDescent="0.4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9" t="s">
        <v>25</v>
      </c>
      <c r="O7" s="45"/>
      <c r="P7" s="45"/>
      <c r="Q7" s="11"/>
      <c r="R7" s="11"/>
    </row>
    <row r="8" spans="1:21" ht="139.15" customHeight="1" thickBot="1" x14ac:dyDescent="0.3">
      <c r="A8" s="28" t="s">
        <v>8</v>
      </c>
      <c r="B8" s="29" t="s">
        <v>17</v>
      </c>
      <c r="C8" s="30" t="s">
        <v>3</v>
      </c>
      <c r="D8" s="28" t="s">
        <v>4</v>
      </c>
      <c r="E8" s="29" t="s">
        <v>33</v>
      </c>
      <c r="F8" s="29" t="s">
        <v>114</v>
      </c>
      <c r="G8" s="29" t="s">
        <v>34</v>
      </c>
      <c r="H8" s="29" t="s">
        <v>1</v>
      </c>
      <c r="I8" s="29" t="s">
        <v>9</v>
      </c>
      <c r="J8" s="29" t="s">
        <v>23</v>
      </c>
      <c r="K8" s="29" t="s">
        <v>26</v>
      </c>
      <c r="L8" s="29" t="s">
        <v>27</v>
      </c>
      <c r="M8" s="29" t="s">
        <v>28</v>
      </c>
      <c r="N8" s="31" t="s">
        <v>45</v>
      </c>
      <c r="O8" s="46" t="s">
        <v>46</v>
      </c>
      <c r="P8" s="46" t="s">
        <v>29</v>
      </c>
      <c r="Q8" s="29" t="s">
        <v>7</v>
      </c>
      <c r="R8" s="44" t="s">
        <v>19</v>
      </c>
    </row>
    <row r="9" spans="1:21" ht="20.25" x14ac:dyDescent="0.25">
      <c r="A9" s="24">
        <v>1</v>
      </c>
      <c r="B9" s="24" t="s">
        <v>24</v>
      </c>
      <c r="C9" s="24" t="s">
        <v>32</v>
      </c>
      <c r="D9" s="34" t="s">
        <v>57</v>
      </c>
      <c r="E9" s="16">
        <v>1094022</v>
      </c>
      <c r="F9" s="58">
        <f>G9/I9</f>
        <v>2.4549999999999999E-2</v>
      </c>
      <c r="G9" s="32">
        <v>2.4549999999999999E-2</v>
      </c>
      <c r="H9" s="25" t="s">
        <v>6</v>
      </c>
      <c r="I9" s="16">
        <v>1</v>
      </c>
      <c r="J9" s="17">
        <v>200</v>
      </c>
      <c r="K9" s="26">
        <f>J9*1.2</f>
        <v>240</v>
      </c>
      <c r="L9" s="26">
        <f t="shared" ref="L9:L15" si="0">J9*I9</f>
        <v>200</v>
      </c>
      <c r="M9" s="26">
        <f t="shared" ref="M9:M15" si="1">I9*K9</f>
        <v>240</v>
      </c>
      <c r="N9" s="41"/>
      <c r="O9" s="27">
        <f t="shared" ref="O9:O15" si="2">N9*I9</f>
        <v>0</v>
      </c>
      <c r="P9" s="27">
        <f>O9*1.2</f>
        <v>0</v>
      </c>
      <c r="Q9" s="42" t="s">
        <v>18</v>
      </c>
      <c r="R9" s="63" t="s">
        <v>53</v>
      </c>
      <c r="T9" s="55"/>
      <c r="U9" s="55"/>
    </row>
    <row r="10" spans="1:21" ht="20.25" x14ac:dyDescent="0.25">
      <c r="A10" s="12">
        <v>2</v>
      </c>
      <c r="B10" s="12"/>
      <c r="C10" s="12" t="s">
        <v>32</v>
      </c>
      <c r="D10" s="34" t="s">
        <v>58</v>
      </c>
      <c r="E10" s="16">
        <v>1094023</v>
      </c>
      <c r="F10" s="58">
        <f t="shared" ref="F10:F68" si="3">G10/I10</f>
        <v>3.65E-3</v>
      </c>
      <c r="G10" s="32">
        <v>1.095E-2</v>
      </c>
      <c r="H10" s="13" t="s">
        <v>6</v>
      </c>
      <c r="I10" s="16">
        <v>3</v>
      </c>
      <c r="J10" s="17">
        <v>53</v>
      </c>
      <c r="K10" s="17">
        <f t="shared" ref="K10:K80" si="4">J10*1.2</f>
        <v>63.599999999999994</v>
      </c>
      <c r="L10" s="17">
        <f t="shared" si="0"/>
        <v>159</v>
      </c>
      <c r="M10" s="26">
        <f t="shared" si="1"/>
        <v>190.79999999999998</v>
      </c>
      <c r="N10" s="33"/>
      <c r="O10" s="27">
        <f t="shared" si="2"/>
        <v>0</v>
      </c>
      <c r="P10" s="27">
        <f t="shared" ref="P10:P80" si="5">O10*1.2</f>
        <v>0</v>
      </c>
      <c r="Q10" s="9" t="s">
        <v>18</v>
      </c>
      <c r="R10" s="64"/>
    </row>
    <row r="11" spans="1:21" ht="20.25" x14ac:dyDescent="0.25">
      <c r="A11" s="24">
        <v>3</v>
      </c>
      <c r="B11" s="12"/>
      <c r="C11" s="12" t="s">
        <v>32</v>
      </c>
      <c r="D11" s="34" t="s">
        <v>59</v>
      </c>
      <c r="E11" s="16">
        <v>1094024</v>
      </c>
      <c r="F11" s="58">
        <f t="shared" si="3"/>
        <v>2.2000000000000001E-3</v>
      </c>
      <c r="G11" s="32">
        <v>2.2000000000000001E-3</v>
      </c>
      <c r="H11" s="25" t="s">
        <v>6</v>
      </c>
      <c r="I11" s="16">
        <v>1</v>
      </c>
      <c r="J11" s="17">
        <v>18</v>
      </c>
      <c r="K11" s="17">
        <f t="shared" si="4"/>
        <v>21.599999999999998</v>
      </c>
      <c r="L11" s="17">
        <f t="shared" si="0"/>
        <v>18</v>
      </c>
      <c r="M11" s="26">
        <f t="shared" si="1"/>
        <v>21.599999999999998</v>
      </c>
      <c r="N11" s="33"/>
      <c r="O11" s="27">
        <f t="shared" si="2"/>
        <v>0</v>
      </c>
      <c r="P11" s="27">
        <f t="shared" si="5"/>
        <v>0</v>
      </c>
      <c r="Q11" s="9" t="s">
        <v>18</v>
      </c>
      <c r="R11" s="64"/>
    </row>
    <row r="12" spans="1:21" ht="20.25" x14ac:dyDescent="0.25">
      <c r="A12" s="12">
        <v>4</v>
      </c>
      <c r="B12" s="12"/>
      <c r="C12" s="12" t="s">
        <v>32</v>
      </c>
      <c r="D12" s="34" t="s">
        <v>60</v>
      </c>
      <c r="E12" s="16">
        <v>1094025</v>
      </c>
      <c r="F12" s="58">
        <f t="shared" si="3"/>
        <v>2.3999999999999998E-3</v>
      </c>
      <c r="G12" s="32">
        <v>2.3999999999999998E-3</v>
      </c>
      <c r="H12" s="13" t="s">
        <v>6</v>
      </c>
      <c r="I12" s="16">
        <v>1</v>
      </c>
      <c r="J12" s="17">
        <v>18</v>
      </c>
      <c r="K12" s="17">
        <f t="shared" si="4"/>
        <v>21.599999999999998</v>
      </c>
      <c r="L12" s="17">
        <f t="shared" si="0"/>
        <v>18</v>
      </c>
      <c r="M12" s="26">
        <f t="shared" si="1"/>
        <v>21.599999999999998</v>
      </c>
      <c r="N12" s="33"/>
      <c r="O12" s="27">
        <f t="shared" si="2"/>
        <v>0</v>
      </c>
      <c r="P12" s="27">
        <f t="shared" si="5"/>
        <v>0</v>
      </c>
      <c r="Q12" s="9" t="s">
        <v>18</v>
      </c>
      <c r="R12" s="64"/>
    </row>
    <row r="13" spans="1:21" ht="46.5" customHeight="1" x14ac:dyDescent="0.25">
      <c r="A13" s="24">
        <v>5</v>
      </c>
      <c r="B13" s="12"/>
      <c r="C13" s="12" t="s">
        <v>32</v>
      </c>
      <c r="D13" s="34" t="s">
        <v>54</v>
      </c>
      <c r="E13" s="16">
        <v>1081861</v>
      </c>
      <c r="F13" s="58">
        <f t="shared" si="3"/>
        <v>1.285E-2</v>
      </c>
      <c r="G13" s="32">
        <v>2.5700000000000001E-2</v>
      </c>
      <c r="H13" s="25" t="s">
        <v>6</v>
      </c>
      <c r="I13" s="16">
        <v>2</v>
      </c>
      <c r="J13" s="17">
        <v>365</v>
      </c>
      <c r="K13" s="17">
        <f t="shared" si="4"/>
        <v>438</v>
      </c>
      <c r="L13" s="17">
        <f t="shared" si="0"/>
        <v>730</v>
      </c>
      <c r="M13" s="26">
        <f t="shared" si="1"/>
        <v>876</v>
      </c>
      <c r="N13" s="33"/>
      <c r="O13" s="27">
        <f t="shared" si="2"/>
        <v>0</v>
      </c>
      <c r="P13" s="27">
        <f t="shared" si="5"/>
        <v>0</v>
      </c>
      <c r="Q13" s="9" t="s">
        <v>18</v>
      </c>
      <c r="R13" s="64"/>
    </row>
    <row r="14" spans="1:21" ht="40.5" x14ac:dyDescent="0.25">
      <c r="A14" s="12">
        <v>6</v>
      </c>
      <c r="B14" s="12"/>
      <c r="C14" s="12" t="s">
        <v>32</v>
      </c>
      <c r="D14" s="34" t="s">
        <v>61</v>
      </c>
      <c r="E14" s="16">
        <v>1095504</v>
      </c>
      <c r="F14" s="58">
        <f t="shared" si="3"/>
        <v>0.04</v>
      </c>
      <c r="G14" s="32">
        <v>0.08</v>
      </c>
      <c r="H14" s="13" t="s">
        <v>6</v>
      </c>
      <c r="I14" s="16">
        <v>2</v>
      </c>
      <c r="J14" s="17">
        <v>529</v>
      </c>
      <c r="K14" s="17">
        <f t="shared" si="4"/>
        <v>634.79999999999995</v>
      </c>
      <c r="L14" s="17">
        <f t="shared" si="0"/>
        <v>1058</v>
      </c>
      <c r="M14" s="26">
        <f t="shared" si="1"/>
        <v>1269.5999999999999</v>
      </c>
      <c r="N14" s="33"/>
      <c r="O14" s="27">
        <f t="shared" si="2"/>
        <v>0</v>
      </c>
      <c r="P14" s="27">
        <f t="shared" si="5"/>
        <v>0</v>
      </c>
      <c r="Q14" s="9" t="s">
        <v>18</v>
      </c>
      <c r="R14" s="64"/>
    </row>
    <row r="15" spans="1:21" ht="40.5" x14ac:dyDescent="0.25">
      <c r="A15" s="24">
        <v>7</v>
      </c>
      <c r="B15" s="12"/>
      <c r="C15" s="12" t="s">
        <v>32</v>
      </c>
      <c r="D15" s="34" t="s">
        <v>62</v>
      </c>
      <c r="E15" s="16">
        <v>1095499</v>
      </c>
      <c r="F15" s="58">
        <f t="shared" si="3"/>
        <v>5.3999999999999999E-2</v>
      </c>
      <c r="G15" s="32">
        <v>1.944</v>
      </c>
      <c r="H15" s="25" t="s">
        <v>6</v>
      </c>
      <c r="I15" s="16">
        <v>36</v>
      </c>
      <c r="J15" s="17">
        <v>1411</v>
      </c>
      <c r="K15" s="17">
        <f t="shared" si="4"/>
        <v>1693.2</v>
      </c>
      <c r="L15" s="17">
        <f t="shared" si="0"/>
        <v>50796</v>
      </c>
      <c r="M15" s="26">
        <f t="shared" si="1"/>
        <v>60955.200000000004</v>
      </c>
      <c r="N15" s="33"/>
      <c r="O15" s="27">
        <f t="shared" si="2"/>
        <v>0</v>
      </c>
      <c r="P15" s="27">
        <f t="shared" si="5"/>
        <v>0</v>
      </c>
      <c r="Q15" s="9" t="s">
        <v>18</v>
      </c>
      <c r="R15" s="64"/>
    </row>
    <row r="16" spans="1:21" ht="20.25" x14ac:dyDescent="0.25">
      <c r="A16" s="12">
        <v>8</v>
      </c>
      <c r="B16" s="12"/>
      <c r="C16" s="12" t="s">
        <v>32</v>
      </c>
      <c r="D16" s="34" t="s">
        <v>63</v>
      </c>
      <c r="E16" s="16">
        <v>1089794</v>
      </c>
      <c r="F16" s="58">
        <f t="shared" si="3"/>
        <v>2E-3</v>
      </c>
      <c r="G16" s="32">
        <v>2E-3</v>
      </c>
      <c r="H16" s="13" t="s">
        <v>6</v>
      </c>
      <c r="I16" s="16">
        <v>1</v>
      </c>
      <c r="J16" s="17">
        <v>19</v>
      </c>
      <c r="K16" s="17">
        <f t="shared" si="4"/>
        <v>22.8</v>
      </c>
      <c r="L16" s="17">
        <f t="shared" ref="L16:L32" si="6">J16*I16</f>
        <v>19</v>
      </c>
      <c r="M16" s="26">
        <f t="shared" ref="M16:M32" si="7">I16*K16</f>
        <v>22.8</v>
      </c>
      <c r="N16" s="33"/>
      <c r="O16" s="27">
        <f t="shared" ref="O16:O32" si="8">N16*I16</f>
        <v>0</v>
      </c>
      <c r="P16" s="27">
        <f t="shared" si="5"/>
        <v>0</v>
      </c>
      <c r="Q16" s="9" t="s">
        <v>18</v>
      </c>
      <c r="R16" s="63" t="s">
        <v>52</v>
      </c>
    </row>
    <row r="17" spans="1:18" ht="20.25" x14ac:dyDescent="0.25">
      <c r="A17" s="24">
        <v>9</v>
      </c>
      <c r="B17" s="12"/>
      <c r="C17" s="12" t="s">
        <v>32</v>
      </c>
      <c r="D17" s="34" t="s">
        <v>64</v>
      </c>
      <c r="E17" s="16">
        <v>1089795</v>
      </c>
      <c r="F17" s="58">
        <f t="shared" si="3"/>
        <v>2E-3</v>
      </c>
      <c r="G17" s="32">
        <v>4.0000000000000001E-3</v>
      </c>
      <c r="H17" s="25" t="s">
        <v>6</v>
      </c>
      <c r="I17" s="16">
        <v>2</v>
      </c>
      <c r="J17" s="17">
        <v>19</v>
      </c>
      <c r="K17" s="17">
        <f t="shared" si="4"/>
        <v>22.8</v>
      </c>
      <c r="L17" s="17">
        <f t="shared" si="6"/>
        <v>38</v>
      </c>
      <c r="M17" s="26">
        <f t="shared" si="7"/>
        <v>45.6</v>
      </c>
      <c r="N17" s="33"/>
      <c r="O17" s="27">
        <f t="shared" si="8"/>
        <v>0</v>
      </c>
      <c r="P17" s="27">
        <f t="shared" si="5"/>
        <v>0</v>
      </c>
      <c r="Q17" s="9" t="s">
        <v>18</v>
      </c>
      <c r="R17" s="64"/>
    </row>
    <row r="18" spans="1:18" ht="20.25" x14ac:dyDescent="0.25">
      <c r="A18" s="12">
        <v>10</v>
      </c>
      <c r="B18" s="12"/>
      <c r="C18" s="12" t="s">
        <v>32</v>
      </c>
      <c r="D18" s="34" t="s">
        <v>65</v>
      </c>
      <c r="E18" s="16">
        <v>1089796</v>
      </c>
      <c r="F18" s="58">
        <f t="shared" si="3"/>
        <v>2E-3</v>
      </c>
      <c r="G18" s="32">
        <v>4.0000000000000001E-3</v>
      </c>
      <c r="H18" s="13" t="s">
        <v>6</v>
      </c>
      <c r="I18" s="16">
        <v>2</v>
      </c>
      <c r="J18" s="17">
        <v>19</v>
      </c>
      <c r="K18" s="17">
        <f t="shared" si="4"/>
        <v>22.8</v>
      </c>
      <c r="L18" s="17">
        <f t="shared" si="6"/>
        <v>38</v>
      </c>
      <c r="M18" s="26">
        <f t="shared" si="7"/>
        <v>45.6</v>
      </c>
      <c r="N18" s="33"/>
      <c r="O18" s="27">
        <f t="shared" si="8"/>
        <v>0</v>
      </c>
      <c r="P18" s="27">
        <f t="shared" si="5"/>
        <v>0</v>
      </c>
      <c r="Q18" s="9" t="s">
        <v>18</v>
      </c>
      <c r="R18" s="64"/>
    </row>
    <row r="19" spans="1:18" ht="20.25" x14ac:dyDescent="0.25">
      <c r="A19" s="24">
        <v>11</v>
      </c>
      <c r="B19" s="12"/>
      <c r="C19" s="12" t="s">
        <v>32</v>
      </c>
      <c r="D19" s="34" t="s">
        <v>38</v>
      </c>
      <c r="E19" s="16">
        <v>1081869</v>
      </c>
      <c r="F19" s="58">
        <f t="shared" si="3"/>
        <v>2.3333333333333335E-3</v>
      </c>
      <c r="G19" s="32">
        <v>7.0000000000000001E-3</v>
      </c>
      <c r="H19" s="25" t="s">
        <v>6</v>
      </c>
      <c r="I19" s="16">
        <v>3</v>
      </c>
      <c r="J19" s="17">
        <v>21</v>
      </c>
      <c r="K19" s="17">
        <f t="shared" si="4"/>
        <v>25.2</v>
      </c>
      <c r="L19" s="17">
        <f t="shared" si="6"/>
        <v>63</v>
      </c>
      <c r="M19" s="26">
        <f t="shared" si="7"/>
        <v>75.599999999999994</v>
      </c>
      <c r="N19" s="33"/>
      <c r="O19" s="27">
        <f t="shared" si="8"/>
        <v>0</v>
      </c>
      <c r="P19" s="27">
        <f t="shared" si="5"/>
        <v>0</v>
      </c>
      <c r="Q19" s="9" t="s">
        <v>18</v>
      </c>
      <c r="R19" s="64"/>
    </row>
    <row r="20" spans="1:18" ht="20.25" x14ac:dyDescent="0.25">
      <c r="A20" s="12">
        <v>12</v>
      </c>
      <c r="B20" s="12"/>
      <c r="C20" s="12" t="s">
        <v>32</v>
      </c>
      <c r="D20" s="34" t="s">
        <v>39</v>
      </c>
      <c r="E20" s="16">
        <v>1081870</v>
      </c>
      <c r="F20" s="58">
        <f t="shared" si="3"/>
        <v>2.2499999999999998E-3</v>
      </c>
      <c r="G20" s="32">
        <v>8.9999999999999993E-3</v>
      </c>
      <c r="H20" s="13" t="s">
        <v>6</v>
      </c>
      <c r="I20" s="16">
        <v>4</v>
      </c>
      <c r="J20" s="17">
        <v>21</v>
      </c>
      <c r="K20" s="17">
        <f t="shared" si="4"/>
        <v>25.2</v>
      </c>
      <c r="L20" s="17">
        <f t="shared" si="6"/>
        <v>84</v>
      </c>
      <c r="M20" s="26">
        <f t="shared" si="7"/>
        <v>100.8</v>
      </c>
      <c r="N20" s="33"/>
      <c r="O20" s="27">
        <f t="shared" si="8"/>
        <v>0</v>
      </c>
      <c r="P20" s="27">
        <f t="shared" si="5"/>
        <v>0</v>
      </c>
      <c r="Q20" s="9" t="s">
        <v>18</v>
      </c>
      <c r="R20" s="64"/>
    </row>
    <row r="21" spans="1:18" ht="40.5" x14ac:dyDescent="0.25">
      <c r="A21" s="24">
        <v>13</v>
      </c>
      <c r="B21" s="12"/>
      <c r="C21" s="12" t="s">
        <v>32</v>
      </c>
      <c r="D21" s="34" t="s">
        <v>66</v>
      </c>
      <c r="E21" s="16">
        <v>1092833</v>
      </c>
      <c r="F21" s="58">
        <f t="shared" si="3"/>
        <v>3.6666666666666666E-3</v>
      </c>
      <c r="G21" s="32">
        <v>1.0999999999999999E-2</v>
      </c>
      <c r="H21" s="25" t="s">
        <v>6</v>
      </c>
      <c r="I21" s="16">
        <v>3</v>
      </c>
      <c r="J21" s="17">
        <v>36</v>
      </c>
      <c r="K21" s="17">
        <f t="shared" si="4"/>
        <v>43.199999999999996</v>
      </c>
      <c r="L21" s="17">
        <f t="shared" si="6"/>
        <v>108</v>
      </c>
      <c r="M21" s="26">
        <f t="shared" si="7"/>
        <v>129.6</v>
      </c>
      <c r="N21" s="33"/>
      <c r="O21" s="27">
        <f t="shared" si="8"/>
        <v>0</v>
      </c>
      <c r="P21" s="27">
        <f t="shared" si="5"/>
        <v>0</v>
      </c>
      <c r="Q21" s="9" t="s">
        <v>18</v>
      </c>
      <c r="R21" s="64"/>
    </row>
    <row r="22" spans="1:18" ht="40.5" x14ac:dyDescent="0.25">
      <c r="A22" s="12">
        <v>14</v>
      </c>
      <c r="B22" s="12"/>
      <c r="C22" s="12" t="s">
        <v>32</v>
      </c>
      <c r="D22" s="34" t="s">
        <v>67</v>
      </c>
      <c r="E22" s="16">
        <v>1092834</v>
      </c>
      <c r="F22" s="58">
        <f t="shared" si="3"/>
        <v>6.0000000000000001E-3</v>
      </c>
      <c r="G22" s="32">
        <v>1.2E-2</v>
      </c>
      <c r="H22" s="13" t="s">
        <v>6</v>
      </c>
      <c r="I22" s="16">
        <v>2</v>
      </c>
      <c r="J22" s="17">
        <v>57</v>
      </c>
      <c r="K22" s="17">
        <f t="shared" si="4"/>
        <v>68.399999999999991</v>
      </c>
      <c r="L22" s="17">
        <f t="shared" si="6"/>
        <v>114</v>
      </c>
      <c r="M22" s="26">
        <f t="shared" si="7"/>
        <v>136.79999999999998</v>
      </c>
      <c r="N22" s="33"/>
      <c r="O22" s="27">
        <f t="shared" si="8"/>
        <v>0</v>
      </c>
      <c r="P22" s="27">
        <f t="shared" si="5"/>
        <v>0</v>
      </c>
      <c r="Q22" s="9" t="s">
        <v>18</v>
      </c>
      <c r="R22" s="64"/>
    </row>
    <row r="23" spans="1:18" ht="20.25" x14ac:dyDescent="0.25">
      <c r="A23" s="24">
        <v>15</v>
      </c>
      <c r="B23" s="12"/>
      <c r="C23" s="12" t="s">
        <v>32</v>
      </c>
      <c r="D23" s="34" t="s">
        <v>68</v>
      </c>
      <c r="E23" s="16">
        <v>1093585</v>
      </c>
      <c r="F23" s="58">
        <f t="shared" si="3"/>
        <v>2.5000000000000001E-3</v>
      </c>
      <c r="G23" s="32">
        <v>7.4999999999999997E-3</v>
      </c>
      <c r="H23" s="13" t="s">
        <v>6</v>
      </c>
      <c r="I23" s="16">
        <v>3</v>
      </c>
      <c r="J23" s="17">
        <v>24</v>
      </c>
      <c r="K23" s="17">
        <f t="shared" si="4"/>
        <v>28.799999999999997</v>
      </c>
      <c r="L23" s="17">
        <f t="shared" si="6"/>
        <v>72</v>
      </c>
      <c r="M23" s="26">
        <f t="shared" si="7"/>
        <v>86.399999999999991</v>
      </c>
      <c r="N23" s="33"/>
      <c r="O23" s="27">
        <f t="shared" si="8"/>
        <v>0</v>
      </c>
      <c r="P23" s="27">
        <f t="shared" si="5"/>
        <v>0</v>
      </c>
      <c r="Q23" s="40" t="s">
        <v>18</v>
      </c>
      <c r="R23" s="64"/>
    </row>
    <row r="24" spans="1:18" ht="40.5" x14ac:dyDescent="0.25">
      <c r="A24" s="12">
        <v>16</v>
      </c>
      <c r="B24" s="12"/>
      <c r="C24" s="12" t="s">
        <v>32</v>
      </c>
      <c r="D24" s="34" t="s">
        <v>69</v>
      </c>
      <c r="E24" s="16">
        <v>1093581</v>
      </c>
      <c r="F24" s="58">
        <f t="shared" si="3"/>
        <v>8.5000000000000006E-3</v>
      </c>
      <c r="G24" s="32">
        <v>0.1615</v>
      </c>
      <c r="H24" s="13" t="s">
        <v>6</v>
      </c>
      <c r="I24" s="16">
        <v>19</v>
      </c>
      <c r="J24" s="17">
        <v>80</v>
      </c>
      <c r="K24" s="17">
        <f t="shared" si="4"/>
        <v>96</v>
      </c>
      <c r="L24" s="17">
        <f t="shared" si="6"/>
        <v>1520</v>
      </c>
      <c r="M24" s="26">
        <f t="shared" si="7"/>
        <v>1824</v>
      </c>
      <c r="N24" s="33"/>
      <c r="O24" s="27">
        <f t="shared" si="8"/>
        <v>0</v>
      </c>
      <c r="P24" s="27">
        <f t="shared" si="5"/>
        <v>0</v>
      </c>
      <c r="Q24" s="40" t="s">
        <v>18</v>
      </c>
      <c r="R24" s="64"/>
    </row>
    <row r="25" spans="1:18" ht="40.5" x14ac:dyDescent="0.25">
      <c r="A25" s="24">
        <v>17</v>
      </c>
      <c r="B25" s="12"/>
      <c r="C25" s="12" t="s">
        <v>32</v>
      </c>
      <c r="D25" s="34" t="s">
        <v>70</v>
      </c>
      <c r="E25" s="16">
        <v>1093582</v>
      </c>
      <c r="F25" s="58">
        <f t="shared" si="3"/>
        <v>1.29E-2</v>
      </c>
      <c r="G25" s="32">
        <v>1.29E-2</v>
      </c>
      <c r="H25" s="13" t="s">
        <v>6</v>
      </c>
      <c r="I25" s="16">
        <v>1</v>
      </c>
      <c r="J25" s="17">
        <v>122</v>
      </c>
      <c r="K25" s="17">
        <f t="shared" si="4"/>
        <v>146.4</v>
      </c>
      <c r="L25" s="17">
        <f t="shared" si="6"/>
        <v>122</v>
      </c>
      <c r="M25" s="26">
        <f t="shared" si="7"/>
        <v>146.4</v>
      </c>
      <c r="N25" s="33"/>
      <c r="O25" s="27">
        <f t="shared" si="8"/>
        <v>0</v>
      </c>
      <c r="P25" s="27">
        <f t="shared" si="5"/>
        <v>0</v>
      </c>
      <c r="Q25" s="40" t="s">
        <v>18</v>
      </c>
      <c r="R25" s="64"/>
    </row>
    <row r="26" spans="1:18" ht="20.25" x14ac:dyDescent="0.25">
      <c r="A26" s="24">
        <v>18</v>
      </c>
      <c r="B26" s="12"/>
      <c r="C26" s="12" t="s">
        <v>32</v>
      </c>
      <c r="D26" s="34" t="s">
        <v>71</v>
      </c>
      <c r="E26" s="16">
        <v>1093583</v>
      </c>
      <c r="F26" s="58">
        <f t="shared" si="3"/>
        <v>6.6E-3</v>
      </c>
      <c r="G26" s="32">
        <v>1.32E-2</v>
      </c>
      <c r="H26" s="13" t="s">
        <v>6</v>
      </c>
      <c r="I26" s="16">
        <v>2</v>
      </c>
      <c r="J26" s="17">
        <v>63</v>
      </c>
      <c r="K26" s="17">
        <f t="shared" si="4"/>
        <v>75.599999999999994</v>
      </c>
      <c r="L26" s="17">
        <f t="shared" si="6"/>
        <v>126</v>
      </c>
      <c r="M26" s="26">
        <f t="shared" si="7"/>
        <v>151.19999999999999</v>
      </c>
      <c r="N26" s="33"/>
      <c r="O26" s="27">
        <f t="shared" si="8"/>
        <v>0</v>
      </c>
      <c r="P26" s="27">
        <f t="shared" si="5"/>
        <v>0</v>
      </c>
      <c r="Q26" s="40" t="s">
        <v>18</v>
      </c>
      <c r="R26" s="64"/>
    </row>
    <row r="27" spans="1:18" ht="40.5" x14ac:dyDescent="0.25">
      <c r="A27" s="12">
        <v>19</v>
      </c>
      <c r="B27" s="12"/>
      <c r="C27" s="12" t="s">
        <v>32</v>
      </c>
      <c r="D27" s="34" t="s">
        <v>72</v>
      </c>
      <c r="E27" s="16">
        <v>1093584</v>
      </c>
      <c r="F27" s="58">
        <f t="shared" si="3"/>
        <v>1.8000000000000002E-3</v>
      </c>
      <c r="G27" s="32">
        <v>1.0800000000000001E-2</v>
      </c>
      <c r="H27" s="13" t="s">
        <v>6</v>
      </c>
      <c r="I27" s="16">
        <v>6</v>
      </c>
      <c r="J27" s="17">
        <v>17</v>
      </c>
      <c r="K27" s="17">
        <f t="shared" si="4"/>
        <v>20.399999999999999</v>
      </c>
      <c r="L27" s="17">
        <f t="shared" si="6"/>
        <v>102</v>
      </c>
      <c r="M27" s="26">
        <f t="shared" si="7"/>
        <v>122.39999999999999</v>
      </c>
      <c r="N27" s="33"/>
      <c r="O27" s="27">
        <f t="shared" si="8"/>
        <v>0</v>
      </c>
      <c r="P27" s="27">
        <f t="shared" si="5"/>
        <v>0</v>
      </c>
      <c r="Q27" s="9" t="s">
        <v>18</v>
      </c>
      <c r="R27" s="64"/>
    </row>
    <row r="28" spans="1:18" ht="40.5" x14ac:dyDescent="0.25">
      <c r="A28" s="24">
        <v>20</v>
      </c>
      <c r="B28" s="12"/>
      <c r="C28" s="12" t="s">
        <v>32</v>
      </c>
      <c r="D28" s="34" t="s">
        <v>43</v>
      </c>
      <c r="E28" s="16">
        <v>1081871</v>
      </c>
      <c r="F28" s="58">
        <f t="shared" si="3"/>
        <v>6.3100000000000003E-2</v>
      </c>
      <c r="G28" s="32">
        <v>0.12620000000000001</v>
      </c>
      <c r="H28" s="25" t="s">
        <v>6</v>
      </c>
      <c r="I28" s="16">
        <v>2</v>
      </c>
      <c r="J28" s="17">
        <v>298</v>
      </c>
      <c r="K28" s="17">
        <f t="shared" si="4"/>
        <v>357.59999999999997</v>
      </c>
      <c r="L28" s="17">
        <f t="shared" si="6"/>
        <v>596</v>
      </c>
      <c r="M28" s="26">
        <f t="shared" si="7"/>
        <v>715.19999999999993</v>
      </c>
      <c r="N28" s="33"/>
      <c r="O28" s="27">
        <f t="shared" si="8"/>
        <v>0</v>
      </c>
      <c r="P28" s="27">
        <f t="shared" si="5"/>
        <v>0</v>
      </c>
      <c r="Q28" s="9" t="s">
        <v>18</v>
      </c>
      <c r="R28" s="64"/>
    </row>
    <row r="29" spans="1:18" ht="20.25" x14ac:dyDescent="0.25">
      <c r="A29" s="12">
        <v>21</v>
      </c>
      <c r="B29" s="12"/>
      <c r="C29" s="12" t="s">
        <v>32</v>
      </c>
      <c r="D29" s="34" t="s">
        <v>36</v>
      </c>
      <c r="E29" s="16">
        <v>1087270</v>
      </c>
      <c r="F29" s="58">
        <f t="shared" si="3"/>
        <v>2.3999999999999998E-3</v>
      </c>
      <c r="G29" s="32">
        <v>4.7999999999999996E-3</v>
      </c>
      <c r="H29" s="13" t="s">
        <v>6</v>
      </c>
      <c r="I29" s="16">
        <v>2</v>
      </c>
      <c r="J29" s="17">
        <v>23</v>
      </c>
      <c r="K29" s="17">
        <f t="shared" si="4"/>
        <v>27.599999999999998</v>
      </c>
      <c r="L29" s="17">
        <f t="shared" si="6"/>
        <v>46</v>
      </c>
      <c r="M29" s="26">
        <f t="shared" si="7"/>
        <v>55.199999999999996</v>
      </c>
      <c r="N29" s="33"/>
      <c r="O29" s="27">
        <f t="shared" si="8"/>
        <v>0</v>
      </c>
      <c r="P29" s="27">
        <f t="shared" si="5"/>
        <v>0</v>
      </c>
      <c r="Q29" s="9" t="s">
        <v>18</v>
      </c>
      <c r="R29" s="64"/>
    </row>
    <row r="30" spans="1:18" ht="40.5" x14ac:dyDescent="0.25">
      <c r="A30" s="24">
        <v>22</v>
      </c>
      <c r="B30" s="12"/>
      <c r="C30" s="12" t="s">
        <v>32</v>
      </c>
      <c r="D30" s="34" t="s">
        <v>41</v>
      </c>
      <c r="E30" s="16">
        <v>1084542</v>
      </c>
      <c r="F30" s="58">
        <f t="shared" si="3"/>
        <v>2.2000000000000001E-3</v>
      </c>
      <c r="G30" s="32">
        <v>3.3000000000000002E-2</v>
      </c>
      <c r="H30" s="25" t="s">
        <v>6</v>
      </c>
      <c r="I30" s="16">
        <v>15</v>
      </c>
      <c r="J30" s="17">
        <v>21</v>
      </c>
      <c r="K30" s="17">
        <f t="shared" si="4"/>
        <v>25.2</v>
      </c>
      <c r="L30" s="17">
        <f t="shared" si="6"/>
        <v>315</v>
      </c>
      <c r="M30" s="26">
        <f t="shared" si="7"/>
        <v>378</v>
      </c>
      <c r="N30" s="33"/>
      <c r="O30" s="27">
        <f t="shared" si="8"/>
        <v>0</v>
      </c>
      <c r="P30" s="27">
        <f t="shared" si="5"/>
        <v>0</v>
      </c>
      <c r="Q30" s="9" t="s">
        <v>18</v>
      </c>
      <c r="R30" s="64"/>
    </row>
    <row r="31" spans="1:18" ht="20.25" x14ac:dyDescent="0.25">
      <c r="A31" s="12">
        <v>23</v>
      </c>
      <c r="B31" s="12"/>
      <c r="C31" s="12" t="s">
        <v>32</v>
      </c>
      <c r="D31" s="34" t="s">
        <v>40</v>
      </c>
      <c r="E31" s="16">
        <v>1077880</v>
      </c>
      <c r="F31" s="58">
        <f t="shared" si="3"/>
        <v>1.0699999999999999E-2</v>
      </c>
      <c r="G31" s="32">
        <v>0.64200000000000002</v>
      </c>
      <c r="H31" s="13" t="s">
        <v>6</v>
      </c>
      <c r="I31" s="16">
        <v>60</v>
      </c>
      <c r="J31" s="17">
        <v>289</v>
      </c>
      <c r="K31" s="17">
        <f t="shared" si="4"/>
        <v>346.8</v>
      </c>
      <c r="L31" s="17">
        <f t="shared" si="6"/>
        <v>17340</v>
      </c>
      <c r="M31" s="26">
        <f t="shared" si="7"/>
        <v>20808</v>
      </c>
      <c r="N31" s="33"/>
      <c r="O31" s="27">
        <f t="shared" si="8"/>
        <v>0</v>
      </c>
      <c r="P31" s="27">
        <f t="shared" si="5"/>
        <v>0</v>
      </c>
      <c r="Q31" s="9" t="s">
        <v>18</v>
      </c>
      <c r="R31" s="64"/>
    </row>
    <row r="32" spans="1:18" ht="20.25" x14ac:dyDescent="0.25">
      <c r="A32" s="24">
        <v>24</v>
      </c>
      <c r="B32" s="12"/>
      <c r="C32" s="12" t="s">
        <v>32</v>
      </c>
      <c r="D32" s="34" t="s">
        <v>73</v>
      </c>
      <c r="E32" s="16">
        <v>1095497</v>
      </c>
      <c r="F32" s="58">
        <f t="shared" si="3"/>
        <v>2.7499999999999998E-3</v>
      </c>
      <c r="G32" s="32">
        <v>0.11</v>
      </c>
      <c r="H32" s="25" t="s">
        <v>6</v>
      </c>
      <c r="I32" s="16">
        <v>40</v>
      </c>
      <c r="J32" s="17">
        <v>28</v>
      </c>
      <c r="K32" s="17">
        <f t="shared" si="4"/>
        <v>33.6</v>
      </c>
      <c r="L32" s="17">
        <f t="shared" si="6"/>
        <v>1120</v>
      </c>
      <c r="M32" s="26">
        <f t="shared" si="7"/>
        <v>1344</v>
      </c>
      <c r="N32" s="33"/>
      <c r="O32" s="27">
        <f t="shared" si="8"/>
        <v>0</v>
      </c>
      <c r="P32" s="27">
        <f t="shared" si="5"/>
        <v>0</v>
      </c>
      <c r="Q32" s="9" t="s">
        <v>18</v>
      </c>
      <c r="R32" s="65"/>
    </row>
    <row r="33" spans="1:18" ht="34.5" customHeight="1" x14ac:dyDescent="0.25">
      <c r="A33" s="12">
        <v>25</v>
      </c>
      <c r="B33" s="12"/>
      <c r="C33" s="12" t="s">
        <v>32</v>
      </c>
      <c r="D33" s="34" t="s">
        <v>74</v>
      </c>
      <c r="E33" s="16">
        <v>1089897</v>
      </c>
      <c r="F33" s="58">
        <f t="shared" si="3"/>
        <v>1.2999999999999999E-2</v>
      </c>
      <c r="G33" s="32">
        <v>2.5999999999999999E-2</v>
      </c>
      <c r="H33" s="13" t="s">
        <v>6</v>
      </c>
      <c r="I33" s="16">
        <v>2</v>
      </c>
      <c r="J33" s="17">
        <v>149</v>
      </c>
      <c r="K33" s="17">
        <f t="shared" si="4"/>
        <v>178.79999999999998</v>
      </c>
      <c r="L33" s="17">
        <f t="shared" ref="L33:L42" si="9">J33*I33</f>
        <v>298</v>
      </c>
      <c r="M33" s="26">
        <f t="shared" ref="M33:M42" si="10">I33*K33</f>
        <v>357.59999999999997</v>
      </c>
      <c r="N33" s="33"/>
      <c r="O33" s="27">
        <f t="shared" ref="O33:O42" si="11">N33*I33</f>
        <v>0</v>
      </c>
      <c r="P33" s="27">
        <f t="shared" si="5"/>
        <v>0</v>
      </c>
      <c r="Q33" s="9" t="s">
        <v>18</v>
      </c>
      <c r="R33" s="63" t="s">
        <v>51</v>
      </c>
    </row>
    <row r="34" spans="1:18" ht="20.25" x14ac:dyDescent="0.25">
      <c r="A34" s="24">
        <v>26</v>
      </c>
      <c r="B34" s="12"/>
      <c r="C34" s="12" t="s">
        <v>32</v>
      </c>
      <c r="D34" s="34" t="s">
        <v>75</v>
      </c>
      <c r="E34" s="16">
        <v>1089795</v>
      </c>
      <c r="F34" s="58">
        <f t="shared" si="3"/>
        <v>2.2903225806451609E-3</v>
      </c>
      <c r="G34" s="32">
        <v>7.0999999999999994E-2</v>
      </c>
      <c r="H34" s="13" t="s">
        <v>6</v>
      </c>
      <c r="I34" s="16">
        <v>31</v>
      </c>
      <c r="J34" s="17">
        <v>27</v>
      </c>
      <c r="K34" s="17">
        <f t="shared" si="4"/>
        <v>32.4</v>
      </c>
      <c r="L34" s="17">
        <f t="shared" si="9"/>
        <v>837</v>
      </c>
      <c r="M34" s="26">
        <f t="shared" si="10"/>
        <v>1004.4</v>
      </c>
      <c r="N34" s="33"/>
      <c r="O34" s="27">
        <f t="shared" si="11"/>
        <v>0</v>
      </c>
      <c r="P34" s="27">
        <f t="shared" si="5"/>
        <v>0</v>
      </c>
      <c r="Q34" s="40" t="s">
        <v>18</v>
      </c>
      <c r="R34" s="64"/>
    </row>
    <row r="35" spans="1:18" ht="20.25" x14ac:dyDescent="0.25">
      <c r="A35" s="12">
        <v>27</v>
      </c>
      <c r="B35" s="12"/>
      <c r="C35" s="12" t="s">
        <v>32</v>
      </c>
      <c r="D35" s="34" t="s">
        <v>76</v>
      </c>
      <c r="E35" s="16">
        <v>1076799</v>
      </c>
      <c r="F35" s="58">
        <f t="shared" si="3"/>
        <v>2.4000000000000002E-3</v>
      </c>
      <c r="G35" s="32">
        <v>1.2E-2</v>
      </c>
      <c r="H35" s="13" t="s">
        <v>6</v>
      </c>
      <c r="I35" s="16">
        <v>5</v>
      </c>
      <c r="J35" s="17">
        <v>27</v>
      </c>
      <c r="K35" s="17">
        <f t="shared" si="4"/>
        <v>32.4</v>
      </c>
      <c r="L35" s="17">
        <f t="shared" si="9"/>
        <v>135</v>
      </c>
      <c r="M35" s="26">
        <f t="shared" si="10"/>
        <v>162</v>
      </c>
      <c r="N35" s="33"/>
      <c r="O35" s="27">
        <f t="shared" si="11"/>
        <v>0</v>
      </c>
      <c r="P35" s="27">
        <f t="shared" si="5"/>
        <v>0</v>
      </c>
      <c r="Q35" s="40" t="s">
        <v>18</v>
      </c>
      <c r="R35" s="64"/>
    </row>
    <row r="36" spans="1:18" ht="20.25" x14ac:dyDescent="0.25">
      <c r="A36" s="24">
        <v>28</v>
      </c>
      <c r="B36" s="12"/>
      <c r="C36" s="12" t="s">
        <v>32</v>
      </c>
      <c r="D36" s="34" t="s">
        <v>37</v>
      </c>
      <c r="E36" s="16">
        <v>1081862</v>
      </c>
      <c r="F36" s="58">
        <f t="shared" si="3"/>
        <v>1.4E-2</v>
      </c>
      <c r="G36" s="32">
        <v>5.6000000000000001E-2</v>
      </c>
      <c r="H36" s="13" t="s">
        <v>6</v>
      </c>
      <c r="I36" s="16">
        <v>4</v>
      </c>
      <c r="J36" s="17">
        <v>160</v>
      </c>
      <c r="K36" s="17">
        <f t="shared" si="4"/>
        <v>192</v>
      </c>
      <c r="L36" s="17">
        <f t="shared" si="9"/>
        <v>640</v>
      </c>
      <c r="M36" s="26">
        <f t="shared" si="10"/>
        <v>768</v>
      </c>
      <c r="N36" s="33"/>
      <c r="O36" s="27">
        <f t="shared" si="11"/>
        <v>0</v>
      </c>
      <c r="P36" s="27">
        <f t="shared" si="5"/>
        <v>0</v>
      </c>
      <c r="Q36" s="40" t="s">
        <v>18</v>
      </c>
      <c r="R36" s="64"/>
    </row>
    <row r="37" spans="1:18" ht="20.25" x14ac:dyDescent="0.25">
      <c r="A37" s="12">
        <v>29</v>
      </c>
      <c r="B37" s="12"/>
      <c r="C37" s="12" t="s">
        <v>32</v>
      </c>
      <c r="D37" s="34" t="s">
        <v>77</v>
      </c>
      <c r="E37" s="16">
        <v>1076809</v>
      </c>
      <c r="F37" s="58">
        <f t="shared" si="3"/>
        <v>2.1111111111111109E-3</v>
      </c>
      <c r="G37" s="32">
        <v>1.9E-2</v>
      </c>
      <c r="H37" s="13" t="s">
        <v>6</v>
      </c>
      <c r="I37" s="16">
        <v>9</v>
      </c>
      <c r="J37" s="17">
        <v>24</v>
      </c>
      <c r="K37" s="17">
        <f t="shared" si="4"/>
        <v>28.799999999999997</v>
      </c>
      <c r="L37" s="17">
        <f t="shared" si="9"/>
        <v>216</v>
      </c>
      <c r="M37" s="26">
        <f t="shared" si="10"/>
        <v>259.2</v>
      </c>
      <c r="N37" s="33"/>
      <c r="O37" s="27">
        <f t="shared" si="11"/>
        <v>0</v>
      </c>
      <c r="P37" s="27">
        <f t="shared" si="5"/>
        <v>0</v>
      </c>
      <c r="Q37" s="40" t="s">
        <v>18</v>
      </c>
      <c r="R37" s="64"/>
    </row>
    <row r="38" spans="1:18" ht="20.25" x14ac:dyDescent="0.25">
      <c r="A38" s="24">
        <v>30</v>
      </c>
      <c r="B38" s="12"/>
      <c r="C38" s="12" t="s">
        <v>32</v>
      </c>
      <c r="D38" s="34" t="s">
        <v>78</v>
      </c>
      <c r="E38" s="16">
        <v>1076796</v>
      </c>
      <c r="F38" s="58">
        <f t="shared" si="3"/>
        <v>1.25E-3</v>
      </c>
      <c r="G38" s="32">
        <v>5.0000000000000001E-3</v>
      </c>
      <c r="H38" s="13" t="s">
        <v>6</v>
      </c>
      <c r="I38" s="16">
        <v>4</v>
      </c>
      <c r="J38" s="17">
        <v>15</v>
      </c>
      <c r="K38" s="17">
        <f t="shared" si="4"/>
        <v>18</v>
      </c>
      <c r="L38" s="17">
        <f t="shared" si="9"/>
        <v>60</v>
      </c>
      <c r="M38" s="26">
        <f t="shared" si="10"/>
        <v>72</v>
      </c>
      <c r="N38" s="33"/>
      <c r="O38" s="27">
        <f t="shared" si="11"/>
        <v>0</v>
      </c>
      <c r="P38" s="27">
        <f t="shared" si="5"/>
        <v>0</v>
      </c>
      <c r="Q38" s="40" t="s">
        <v>18</v>
      </c>
      <c r="R38" s="64"/>
    </row>
    <row r="39" spans="1:18" ht="20.25" x14ac:dyDescent="0.25">
      <c r="A39" s="12">
        <v>31</v>
      </c>
      <c r="B39" s="12"/>
      <c r="C39" s="12" t="s">
        <v>32</v>
      </c>
      <c r="D39" s="34" t="s">
        <v>79</v>
      </c>
      <c r="E39" s="16">
        <v>1089899</v>
      </c>
      <c r="F39" s="58">
        <f t="shared" si="3"/>
        <v>6.0714285714285722E-3</v>
      </c>
      <c r="G39" s="32">
        <v>8.5000000000000006E-2</v>
      </c>
      <c r="H39" s="13" t="s">
        <v>6</v>
      </c>
      <c r="I39" s="16">
        <v>14</v>
      </c>
      <c r="J39" s="17">
        <v>71</v>
      </c>
      <c r="K39" s="17">
        <f t="shared" si="4"/>
        <v>85.2</v>
      </c>
      <c r="L39" s="17">
        <f t="shared" si="9"/>
        <v>994</v>
      </c>
      <c r="M39" s="26">
        <f t="shared" si="10"/>
        <v>1192.8</v>
      </c>
      <c r="N39" s="33"/>
      <c r="O39" s="27">
        <f t="shared" si="11"/>
        <v>0</v>
      </c>
      <c r="P39" s="27">
        <f t="shared" si="5"/>
        <v>0</v>
      </c>
      <c r="Q39" s="40" t="s">
        <v>18</v>
      </c>
      <c r="R39" s="64"/>
    </row>
    <row r="40" spans="1:18" ht="20.25" x14ac:dyDescent="0.25">
      <c r="A40" s="24">
        <v>32</v>
      </c>
      <c r="B40" s="12"/>
      <c r="C40" s="12" t="s">
        <v>32</v>
      </c>
      <c r="D40" s="34" t="s">
        <v>80</v>
      </c>
      <c r="E40" s="16">
        <v>1094021</v>
      </c>
      <c r="F40" s="58">
        <f t="shared" si="3"/>
        <v>1.158E-2</v>
      </c>
      <c r="G40" s="32">
        <v>5.79E-2</v>
      </c>
      <c r="H40" s="13" t="s">
        <v>6</v>
      </c>
      <c r="I40" s="16">
        <v>5</v>
      </c>
      <c r="J40" s="17">
        <v>132</v>
      </c>
      <c r="K40" s="17">
        <f t="shared" si="4"/>
        <v>158.4</v>
      </c>
      <c r="L40" s="17">
        <f t="shared" si="9"/>
        <v>660</v>
      </c>
      <c r="M40" s="26">
        <f t="shared" si="10"/>
        <v>792</v>
      </c>
      <c r="N40" s="33"/>
      <c r="O40" s="27">
        <f t="shared" si="11"/>
        <v>0</v>
      </c>
      <c r="P40" s="27">
        <f t="shared" si="5"/>
        <v>0</v>
      </c>
      <c r="Q40" s="40" t="s">
        <v>18</v>
      </c>
      <c r="R40" s="64"/>
    </row>
    <row r="41" spans="1:18" ht="20.25" x14ac:dyDescent="0.25">
      <c r="A41" s="12">
        <v>33</v>
      </c>
      <c r="B41" s="12"/>
      <c r="C41" s="12" t="s">
        <v>32</v>
      </c>
      <c r="D41" s="34" t="s">
        <v>81</v>
      </c>
      <c r="E41" s="16">
        <v>1094298</v>
      </c>
      <c r="F41" s="58">
        <f t="shared" si="3"/>
        <v>1.3999999999999999E-2</v>
      </c>
      <c r="G41" s="32">
        <v>0.71399999999999997</v>
      </c>
      <c r="H41" s="13" t="s">
        <v>6</v>
      </c>
      <c r="I41" s="16">
        <v>51</v>
      </c>
      <c r="J41" s="17">
        <v>141</v>
      </c>
      <c r="K41" s="17">
        <f t="shared" si="4"/>
        <v>169.2</v>
      </c>
      <c r="L41" s="17">
        <f t="shared" si="9"/>
        <v>7191</v>
      </c>
      <c r="M41" s="26">
        <f t="shared" si="10"/>
        <v>8629.1999999999989</v>
      </c>
      <c r="N41" s="33"/>
      <c r="O41" s="27">
        <f t="shared" si="11"/>
        <v>0</v>
      </c>
      <c r="P41" s="27">
        <f t="shared" si="5"/>
        <v>0</v>
      </c>
      <c r="Q41" s="40" t="s">
        <v>18</v>
      </c>
      <c r="R41" s="64"/>
    </row>
    <row r="42" spans="1:18" ht="20.25" x14ac:dyDescent="0.25">
      <c r="A42" s="24">
        <v>34</v>
      </c>
      <c r="B42" s="12"/>
      <c r="C42" s="12" t="s">
        <v>32</v>
      </c>
      <c r="D42" s="34" t="s">
        <v>82</v>
      </c>
      <c r="E42" s="16">
        <v>1095218</v>
      </c>
      <c r="F42" s="58">
        <f t="shared" si="3"/>
        <v>1.7500000000000002E-2</v>
      </c>
      <c r="G42" s="32">
        <v>3.5000000000000003E-2</v>
      </c>
      <c r="H42" s="13" t="s">
        <v>6</v>
      </c>
      <c r="I42" s="16">
        <v>2</v>
      </c>
      <c r="J42" s="17">
        <v>176</v>
      </c>
      <c r="K42" s="17">
        <f t="shared" si="4"/>
        <v>211.2</v>
      </c>
      <c r="L42" s="17">
        <f t="shared" si="9"/>
        <v>352</v>
      </c>
      <c r="M42" s="26">
        <f t="shared" si="10"/>
        <v>422.4</v>
      </c>
      <c r="N42" s="33"/>
      <c r="O42" s="27">
        <f t="shared" si="11"/>
        <v>0</v>
      </c>
      <c r="P42" s="27">
        <f t="shared" si="5"/>
        <v>0</v>
      </c>
      <c r="Q42" s="40" t="s">
        <v>18</v>
      </c>
      <c r="R42" s="65"/>
    </row>
    <row r="43" spans="1:18" ht="20.25" x14ac:dyDescent="0.25">
      <c r="A43" s="24">
        <v>35</v>
      </c>
      <c r="B43" s="12"/>
      <c r="C43" s="12" t="s">
        <v>32</v>
      </c>
      <c r="D43" s="34" t="s">
        <v>83</v>
      </c>
      <c r="E43" s="16">
        <v>1090166</v>
      </c>
      <c r="F43" s="58">
        <f t="shared" si="3"/>
        <v>2.1818181818181819E-3</v>
      </c>
      <c r="G43" s="32">
        <v>4.8000000000000001E-2</v>
      </c>
      <c r="H43" s="25" t="s">
        <v>6</v>
      </c>
      <c r="I43" s="16">
        <v>22</v>
      </c>
      <c r="J43" s="17">
        <v>49</v>
      </c>
      <c r="K43" s="17">
        <f t="shared" si="4"/>
        <v>58.8</v>
      </c>
      <c r="L43" s="17">
        <f t="shared" ref="L43:L56" si="12">J43*I43</f>
        <v>1078</v>
      </c>
      <c r="M43" s="26">
        <f t="shared" ref="M43:M56" si="13">I43*K43</f>
        <v>1293.5999999999999</v>
      </c>
      <c r="N43" s="33"/>
      <c r="O43" s="27">
        <f t="shared" ref="O43:O56" si="14">N43*I43</f>
        <v>0</v>
      </c>
      <c r="P43" s="27">
        <f t="shared" si="5"/>
        <v>0</v>
      </c>
      <c r="Q43" s="9" t="s">
        <v>18</v>
      </c>
      <c r="R43" s="63" t="s">
        <v>50</v>
      </c>
    </row>
    <row r="44" spans="1:18" ht="20.25" x14ac:dyDescent="0.25">
      <c r="A44" s="12">
        <v>36</v>
      </c>
      <c r="B44" s="12"/>
      <c r="C44" s="12" t="s">
        <v>32</v>
      </c>
      <c r="D44" s="34" t="s">
        <v>84</v>
      </c>
      <c r="E44" s="16">
        <v>1090167</v>
      </c>
      <c r="F44" s="58">
        <f t="shared" si="3"/>
        <v>1.3333333333333333E-3</v>
      </c>
      <c r="G44" s="32">
        <v>8.0000000000000002E-3</v>
      </c>
      <c r="H44" s="25" t="s">
        <v>6</v>
      </c>
      <c r="I44" s="16">
        <v>6</v>
      </c>
      <c r="J44" s="17">
        <v>29</v>
      </c>
      <c r="K44" s="17">
        <f t="shared" si="4"/>
        <v>34.799999999999997</v>
      </c>
      <c r="L44" s="17">
        <f t="shared" si="12"/>
        <v>174</v>
      </c>
      <c r="M44" s="26">
        <f t="shared" si="13"/>
        <v>208.79999999999998</v>
      </c>
      <c r="N44" s="33"/>
      <c r="O44" s="27">
        <f t="shared" si="14"/>
        <v>0</v>
      </c>
      <c r="P44" s="27">
        <f t="shared" ref="P44:P54" si="15">O44*1.2</f>
        <v>0</v>
      </c>
      <c r="Q44" s="40" t="s">
        <v>18</v>
      </c>
      <c r="R44" s="64"/>
    </row>
    <row r="45" spans="1:18" ht="20.25" x14ac:dyDescent="0.25">
      <c r="A45" s="24">
        <v>37</v>
      </c>
      <c r="B45" s="12"/>
      <c r="C45" s="12" t="s">
        <v>32</v>
      </c>
      <c r="D45" s="34" t="s">
        <v>85</v>
      </c>
      <c r="E45" s="16">
        <v>1090168</v>
      </c>
      <c r="F45" s="58">
        <f t="shared" si="3"/>
        <v>3.6666666666666666E-3</v>
      </c>
      <c r="G45" s="32">
        <v>4.3999999999999997E-2</v>
      </c>
      <c r="H45" s="25" t="s">
        <v>6</v>
      </c>
      <c r="I45" s="16">
        <v>12</v>
      </c>
      <c r="J45" s="17">
        <v>85</v>
      </c>
      <c r="K45" s="17">
        <f t="shared" si="4"/>
        <v>102</v>
      </c>
      <c r="L45" s="17">
        <f t="shared" si="12"/>
        <v>1020</v>
      </c>
      <c r="M45" s="26">
        <f t="shared" si="13"/>
        <v>1224</v>
      </c>
      <c r="N45" s="33"/>
      <c r="O45" s="27">
        <f t="shared" si="14"/>
        <v>0</v>
      </c>
      <c r="P45" s="27">
        <f t="shared" si="15"/>
        <v>0</v>
      </c>
      <c r="Q45" s="40" t="s">
        <v>18</v>
      </c>
      <c r="R45" s="64"/>
    </row>
    <row r="46" spans="1:18" ht="20.25" x14ac:dyDescent="0.25">
      <c r="A46" s="12">
        <v>38</v>
      </c>
      <c r="B46" s="12"/>
      <c r="C46" s="12" t="s">
        <v>32</v>
      </c>
      <c r="D46" s="34" t="s">
        <v>86</v>
      </c>
      <c r="E46" s="16">
        <v>1090169</v>
      </c>
      <c r="F46" s="58">
        <f t="shared" si="3"/>
        <v>5.1250000000000002E-3</v>
      </c>
      <c r="G46" s="32">
        <v>4.1000000000000002E-2</v>
      </c>
      <c r="H46" s="25" t="s">
        <v>6</v>
      </c>
      <c r="I46" s="16">
        <v>8</v>
      </c>
      <c r="J46" s="17">
        <v>116</v>
      </c>
      <c r="K46" s="17">
        <f t="shared" si="4"/>
        <v>139.19999999999999</v>
      </c>
      <c r="L46" s="17">
        <f t="shared" si="12"/>
        <v>928</v>
      </c>
      <c r="M46" s="26">
        <f t="shared" si="13"/>
        <v>1113.5999999999999</v>
      </c>
      <c r="N46" s="33"/>
      <c r="O46" s="27">
        <f t="shared" si="14"/>
        <v>0</v>
      </c>
      <c r="P46" s="27">
        <f t="shared" si="15"/>
        <v>0</v>
      </c>
      <c r="Q46" s="40"/>
      <c r="R46" s="64"/>
    </row>
    <row r="47" spans="1:18" ht="20.25" x14ac:dyDescent="0.25">
      <c r="A47" s="24">
        <v>39</v>
      </c>
      <c r="B47" s="12"/>
      <c r="C47" s="12" t="s">
        <v>32</v>
      </c>
      <c r="D47" s="34" t="s">
        <v>87</v>
      </c>
      <c r="E47" s="16">
        <v>1090170</v>
      </c>
      <c r="F47" s="58">
        <f t="shared" si="3"/>
        <v>6.0000000000000001E-3</v>
      </c>
      <c r="G47" s="32">
        <v>1.2E-2</v>
      </c>
      <c r="H47" s="25" t="s">
        <v>6</v>
      </c>
      <c r="I47" s="16">
        <v>2</v>
      </c>
      <c r="J47" s="17">
        <v>137</v>
      </c>
      <c r="K47" s="17">
        <f t="shared" si="4"/>
        <v>164.4</v>
      </c>
      <c r="L47" s="17">
        <f t="shared" si="12"/>
        <v>274</v>
      </c>
      <c r="M47" s="26">
        <f t="shared" si="13"/>
        <v>328.8</v>
      </c>
      <c r="N47" s="33"/>
      <c r="O47" s="27">
        <f t="shared" si="14"/>
        <v>0</v>
      </c>
      <c r="P47" s="27">
        <f t="shared" si="15"/>
        <v>0</v>
      </c>
      <c r="Q47" s="40"/>
      <c r="R47" s="64"/>
    </row>
    <row r="48" spans="1:18" ht="20.25" x14ac:dyDescent="0.25">
      <c r="A48" s="12">
        <v>40</v>
      </c>
      <c r="B48" s="12"/>
      <c r="C48" s="12" t="s">
        <v>32</v>
      </c>
      <c r="D48" s="34" t="s">
        <v>88</v>
      </c>
      <c r="E48" s="16">
        <v>1090171</v>
      </c>
      <c r="F48" s="58">
        <f t="shared" si="3"/>
        <v>1.025E-2</v>
      </c>
      <c r="G48" s="32">
        <v>4.1000000000000002E-2</v>
      </c>
      <c r="H48" s="25" t="s">
        <v>6</v>
      </c>
      <c r="I48" s="16">
        <v>4</v>
      </c>
      <c r="J48" s="17">
        <v>233</v>
      </c>
      <c r="K48" s="17">
        <f t="shared" si="4"/>
        <v>279.59999999999997</v>
      </c>
      <c r="L48" s="17">
        <f t="shared" si="12"/>
        <v>932</v>
      </c>
      <c r="M48" s="26">
        <f t="shared" si="13"/>
        <v>1118.3999999999999</v>
      </c>
      <c r="N48" s="33"/>
      <c r="O48" s="27">
        <f t="shared" si="14"/>
        <v>0</v>
      </c>
      <c r="P48" s="27">
        <f t="shared" si="15"/>
        <v>0</v>
      </c>
      <c r="Q48" s="40" t="s">
        <v>18</v>
      </c>
      <c r="R48" s="64"/>
    </row>
    <row r="49" spans="1:18" ht="20.25" x14ac:dyDescent="0.25">
      <c r="A49" s="24">
        <v>41</v>
      </c>
      <c r="B49" s="12"/>
      <c r="C49" s="12" t="s">
        <v>32</v>
      </c>
      <c r="D49" s="34" t="s">
        <v>89</v>
      </c>
      <c r="E49" s="16">
        <v>1090172</v>
      </c>
      <c r="F49" s="58">
        <f t="shared" si="3"/>
        <v>1.2500000000000001E-2</v>
      </c>
      <c r="G49" s="32">
        <v>2.5000000000000001E-2</v>
      </c>
      <c r="H49" s="25" t="s">
        <v>6</v>
      </c>
      <c r="I49" s="16">
        <v>2</v>
      </c>
      <c r="J49" s="17">
        <v>283</v>
      </c>
      <c r="K49" s="17">
        <f t="shared" si="4"/>
        <v>339.59999999999997</v>
      </c>
      <c r="L49" s="17">
        <f t="shared" si="12"/>
        <v>566</v>
      </c>
      <c r="M49" s="26">
        <f t="shared" si="13"/>
        <v>679.19999999999993</v>
      </c>
      <c r="N49" s="33"/>
      <c r="O49" s="27">
        <f t="shared" si="14"/>
        <v>0</v>
      </c>
      <c r="P49" s="27">
        <f t="shared" si="15"/>
        <v>0</v>
      </c>
      <c r="Q49" s="40" t="s">
        <v>18</v>
      </c>
      <c r="R49" s="64"/>
    </row>
    <row r="50" spans="1:18" ht="40.5" x14ac:dyDescent="0.25">
      <c r="A50" s="12">
        <v>42</v>
      </c>
      <c r="B50" s="12"/>
      <c r="C50" s="12" t="s">
        <v>32</v>
      </c>
      <c r="D50" s="34" t="s">
        <v>90</v>
      </c>
      <c r="E50" s="16">
        <v>1091437</v>
      </c>
      <c r="F50" s="58">
        <f t="shared" si="3"/>
        <v>5.7499999999999996E-2</v>
      </c>
      <c r="G50" s="32">
        <v>2.0699999999999998</v>
      </c>
      <c r="H50" s="25" t="s">
        <v>6</v>
      </c>
      <c r="I50" s="16">
        <v>36</v>
      </c>
      <c r="J50" s="17">
        <v>1307</v>
      </c>
      <c r="K50" s="17">
        <f t="shared" si="4"/>
        <v>1568.3999999999999</v>
      </c>
      <c r="L50" s="17">
        <f t="shared" si="12"/>
        <v>47052</v>
      </c>
      <c r="M50" s="26">
        <f t="shared" si="13"/>
        <v>56462.399999999994</v>
      </c>
      <c r="N50" s="33"/>
      <c r="O50" s="27">
        <f t="shared" si="14"/>
        <v>0</v>
      </c>
      <c r="P50" s="27">
        <f t="shared" si="15"/>
        <v>0</v>
      </c>
      <c r="Q50" s="40" t="s">
        <v>18</v>
      </c>
      <c r="R50" s="64"/>
    </row>
    <row r="51" spans="1:18" ht="20.25" x14ac:dyDescent="0.25">
      <c r="A51" s="24">
        <v>43</v>
      </c>
      <c r="B51" s="12"/>
      <c r="C51" s="12" t="s">
        <v>32</v>
      </c>
      <c r="D51" s="34" t="s">
        <v>80</v>
      </c>
      <c r="E51" s="16">
        <v>1094021</v>
      </c>
      <c r="F51" s="58">
        <f t="shared" si="3"/>
        <v>1.158E-2</v>
      </c>
      <c r="G51" s="32">
        <v>5.79E-2</v>
      </c>
      <c r="H51" s="25" t="s">
        <v>6</v>
      </c>
      <c r="I51" s="16">
        <v>5</v>
      </c>
      <c r="J51" s="17">
        <v>263</v>
      </c>
      <c r="K51" s="17">
        <f t="shared" si="4"/>
        <v>315.59999999999997</v>
      </c>
      <c r="L51" s="17">
        <f t="shared" si="12"/>
        <v>1315</v>
      </c>
      <c r="M51" s="26">
        <f t="shared" si="13"/>
        <v>1577.9999999999998</v>
      </c>
      <c r="N51" s="33"/>
      <c r="O51" s="27">
        <f t="shared" si="14"/>
        <v>0</v>
      </c>
      <c r="P51" s="27">
        <f t="shared" si="15"/>
        <v>0</v>
      </c>
      <c r="Q51" s="40" t="s">
        <v>18</v>
      </c>
      <c r="R51" s="64"/>
    </row>
    <row r="52" spans="1:18" ht="40.5" x14ac:dyDescent="0.25">
      <c r="A52" s="12">
        <v>44</v>
      </c>
      <c r="B52" s="12"/>
      <c r="C52" s="12" t="s">
        <v>32</v>
      </c>
      <c r="D52" s="34" t="s">
        <v>91</v>
      </c>
      <c r="E52" s="16">
        <v>1095502</v>
      </c>
      <c r="F52" s="58">
        <f t="shared" si="3"/>
        <v>2.4500000000000001E-2</v>
      </c>
      <c r="G52" s="32">
        <v>4.9000000000000002E-2</v>
      </c>
      <c r="H52" s="25" t="s">
        <v>6</v>
      </c>
      <c r="I52" s="16">
        <v>2</v>
      </c>
      <c r="J52" s="17">
        <v>323</v>
      </c>
      <c r="K52" s="17">
        <f t="shared" si="4"/>
        <v>387.59999999999997</v>
      </c>
      <c r="L52" s="17">
        <f t="shared" si="12"/>
        <v>646</v>
      </c>
      <c r="M52" s="26">
        <f t="shared" si="13"/>
        <v>775.19999999999993</v>
      </c>
      <c r="N52" s="33"/>
      <c r="O52" s="27">
        <f t="shared" si="14"/>
        <v>0</v>
      </c>
      <c r="P52" s="27">
        <f t="shared" si="15"/>
        <v>0</v>
      </c>
      <c r="Q52" s="40" t="s">
        <v>18</v>
      </c>
      <c r="R52" s="64"/>
    </row>
    <row r="53" spans="1:18" ht="40.5" x14ac:dyDescent="0.25">
      <c r="A53" s="24">
        <v>45</v>
      </c>
      <c r="B53" s="12"/>
      <c r="C53" s="12" t="s">
        <v>32</v>
      </c>
      <c r="D53" s="34" t="s">
        <v>62</v>
      </c>
      <c r="E53" s="16">
        <v>1095499</v>
      </c>
      <c r="F53" s="58">
        <f t="shared" si="3"/>
        <v>5.395833333333333E-2</v>
      </c>
      <c r="G53" s="32">
        <v>2.59</v>
      </c>
      <c r="H53" s="25" t="s">
        <v>6</v>
      </c>
      <c r="I53" s="16">
        <v>48</v>
      </c>
      <c r="J53" s="17">
        <v>1411</v>
      </c>
      <c r="K53" s="17">
        <f t="shared" si="4"/>
        <v>1693.2</v>
      </c>
      <c r="L53" s="17">
        <f t="shared" si="12"/>
        <v>67728</v>
      </c>
      <c r="M53" s="26">
        <f t="shared" si="13"/>
        <v>81273.600000000006</v>
      </c>
      <c r="N53" s="33"/>
      <c r="O53" s="27">
        <f t="shared" si="14"/>
        <v>0</v>
      </c>
      <c r="P53" s="27">
        <f t="shared" si="15"/>
        <v>0</v>
      </c>
      <c r="Q53" s="40" t="s">
        <v>18</v>
      </c>
      <c r="R53" s="64"/>
    </row>
    <row r="54" spans="1:18" ht="40.5" x14ac:dyDescent="0.25">
      <c r="A54" s="12">
        <v>46</v>
      </c>
      <c r="B54" s="12"/>
      <c r="C54" s="12" t="s">
        <v>32</v>
      </c>
      <c r="D54" s="34" t="s">
        <v>92</v>
      </c>
      <c r="E54" s="16">
        <v>1096209</v>
      </c>
      <c r="F54" s="58">
        <f t="shared" si="3"/>
        <v>1.9000000000000003E-2</v>
      </c>
      <c r="G54" s="32">
        <v>0.34200000000000003</v>
      </c>
      <c r="H54" s="13" t="s">
        <v>6</v>
      </c>
      <c r="I54" s="16">
        <v>18</v>
      </c>
      <c r="J54" s="17">
        <v>190</v>
      </c>
      <c r="K54" s="17">
        <f t="shared" si="4"/>
        <v>228</v>
      </c>
      <c r="L54" s="17">
        <f t="shared" si="12"/>
        <v>3420</v>
      </c>
      <c r="M54" s="26">
        <f t="shared" si="13"/>
        <v>4104</v>
      </c>
      <c r="N54" s="33"/>
      <c r="O54" s="27">
        <f t="shared" si="14"/>
        <v>0</v>
      </c>
      <c r="P54" s="27">
        <f t="shared" si="15"/>
        <v>0</v>
      </c>
      <c r="Q54" s="40" t="s">
        <v>18</v>
      </c>
      <c r="R54" s="64"/>
    </row>
    <row r="55" spans="1:18" ht="40.5" x14ac:dyDescent="0.25">
      <c r="A55" s="24">
        <v>47</v>
      </c>
      <c r="B55" s="12"/>
      <c r="C55" s="12" t="s">
        <v>32</v>
      </c>
      <c r="D55" s="34" t="s">
        <v>93</v>
      </c>
      <c r="E55" s="16">
        <v>1096210</v>
      </c>
      <c r="F55" s="58">
        <f t="shared" si="3"/>
        <v>5.0999999999999997E-2</v>
      </c>
      <c r="G55" s="32">
        <v>1.734</v>
      </c>
      <c r="H55" s="25" t="s">
        <v>6</v>
      </c>
      <c r="I55" s="16">
        <v>34</v>
      </c>
      <c r="J55" s="17">
        <v>512</v>
      </c>
      <c r="K55" s="17">
        <f t="shared" si="4"/>
        <v>614.4</v>
      </c>
      <c r="L55" s="17">
        <f t="shared" si="12"/>
        <v>17408</v>
      </c>
      <c r="M55" s="26">
        <f t="shared" si="13"/>
        <v>20889.599999999999</v>
      </c>
      <c r="N55" s="33"/>
      <c r="O55" s="27">
        <f t="shared" si="14"/>
        <v>0</v>
      </c>
      <c r="P55" s="27">
        <f t="shared" ref="P55:P56" si="16">O55*1.2</f>
        <v>0</v>
      </c>
      <c r="Q55" s="40" t="s">
        <v>18</v>
      </c>
      <c r="R55" s="64"/>
    </row>
    <row r="56" spans="1:18" ht="20.25" x14ac:dyDescent="0.25">
      <c r="A56" s="12">
        <v>48</v>
      </c>
      <c r="B56" s="12"/>
      <c r="C56" s="12" t="s">
        <v>32</v>
      </c>
      <c r="D56" s="34" t="s">
        <v>94</v>
      </c>
      <c r="E56" s="16">
        <v>1096550</v>
      </c>
      <c r="F56" s="58">
        <f t="shared" si="3"/>
        <v>1.12E-2</v>
      </c>
      <c r="G56" s="32">
        <v>1.1759999999999999</v>
      </c>
      <c r="H56" s="13" t="s">
        <v>6</v>
      </c>
      <c r="I56" s="16">
        <v>105</v>
      </c>
      <c r="J56" s="17">
        <v>112</v>
      </c>
      <c r="K56" s="17">
        <f t="shared" si="4"/>
        <v>134.4</v>
      </c>
      <c r="L56" s="17">
        <f t="shared" si="12"/>
        <v>11760</v>
      </c>
      <c r="M56" s="26">
        <f t="shared" si="13"/>
        <v>14112</v>
      </c>
      <c r="N56" s="33"/>
      <c r="O56" s="27">
        <f t="shared" si="14"/>
        <v>0</v>
      </c>
      <c r="P56" s="27">
        <f t="shared" si="16"/>
        <v>0</v>
      </c>
      <c r="Q56" s="40" t="s">
        <v>18</v>
      </c>
      <c r="R56" s="64"/>
    </row>
    <row r="57" spans="1:18" ht="20.25" customHeight="1" x14ac:dyDescent="0.25">
      <c r="A57" s="24">
        <v>49</v>
      </c>
      <c r="B57" s="12"/>
      <c r="C57" s="12" t="s">
        <v>32</v>
      </c>
      <c r="D57" s="34" t="s">
        <v>39</v>
      </c>
      <c r="E57" s="16">
        <v>1081870</v>
      </c>
      <c r="F57" s="58">
        <f t="shared" si="3"/>
        <v>1.8E-3</v>
      </c>
      <c r="G57" s="32">
        <v>8.9999999999999993E-3</v>
      </c>
      <c r="H57" s="13" t="s">
        <v>6</v>
      </c>
      <c r="I57" s="16">
        <v>5</v>
      </c>
      <c r="J57" s="17">
        <v>25</v>
      </c>
      <c r="K57" s="17">
        <f t="shared" si="4"/>
        <v>30</v>
      </c>
      <c r="L57" s="17">
        <f>J57*I57</f>
        <v>125</v>
      </c>
      <c r="M57" s="26">
        <f>I57*K57</f>
        <v>150</v>
      </c>
      <c r="N57" s="33"/>
      <c r="O57" s="27">
        <f>N57*I57</f>
        <v>0</v>
      </c>
      <c r="P57" s="27">
        <f t="shared" si="5"/>
        <v>0</v>
      </c>
      <c r="Q57" s="40" t="s">
        <v>18</v>
      </c>
      <c r="R57" s="63" t="s">
        <v>95</v>
      </c>
    </row>
    <row r="58" spans="1:18" ht="20.25" x14ac:dyDescent="0.25">
      <c r="A58" s="12">
        <v>50</v>
      </c>
      <c r="B58" s="12"/>
      <c r="C58" s="12" t="s">
        <v>32</v>
      </c>
      <c r="D58" s="34" t="s">
        <v>80</v>
      </c>
      <c r="E58" s="16">
        <v>1094021</v>
      </c>
      <c r="F58" s="58">
        <f t="shared" si="3"/>
        <v>1.158E-2</v>
      </c>
      <c r="G58" s="32">
        <v>5.79E-2</v>
      </c>
      <c r="H58" s="25"/>
      <c r="I58" s="16">
        <v>5</v>
      </c>
      <c r="J58" s="17">
        <v>164</v>
      </c>
      <c r="K58" s="17">
        <f t="shared" si="4"/>
        <v>196.79999999999998</v>
      </c>
      <c r="L58" s="17">
        <f>J58*I58</f>
        <v>820</v>
      </c>
      <c r="M58" s="26">
        <f>I58*K58</f>
        <v>983.99999999999989</v>
      </c>
      <c r="N58" s="33"/>
      <c r="O58" s="27">
        <f>N58*I58</f>
        <v>0</v>
      </c>
      <c r="P58" s="27">
        <f t="shared" si="5"/>
        <v>0</v>
      </c>
      <c r="Q58" s="40" t="s">
        <v>18</v>
      </c>
      <c r="R58" s="64"/>
    </row>
    <row r="59" spans="1:18" ht="40.5" x14ac:dyDescent="0.25">
      <c r="A59" s="24">
        <v>51</v>
      </c>
      <c r="B59" s="12"/>
      <c r="C59" s="12" t="s">
        <v>32</v>
      </c>
      <c r="D59" s="34" t="s">
        <v>96</v>
      </c>
      <c r="E59" s="16">
        <v>1095501</v>
      </c>
      <c r="F59" s="58">
        <f t="shared" si="3"/>
        <v>1.21E-2</v>
      </c>
      <c r="G59" s="32">
        <v>0.36299999999999999</v>
      </c>
      <c r="H59" s="13" t="s">
        <v>6</v>
      </c>
      <c r="I59" s="16">
        <v>30</v>
      </c>
      <c r="J59" s="17">
        <v>160</v>
      </c>
      <c r="K59" s="17">
        <f t="shared" si="4"/>
        <v>192</v>
      </c>
      <c r="L59" s="17">
        <f>J59*I59</f>
        <v>4800</v>
      </c>
      <c r="M59" s="26">
        <f>I59*K59</f>
        <v>5760</v>
      </c>
      <c r="N59" s="33"/>
      <c r="O59" s="27">
        <f>N59*I59</f>
        <v>0</v>
      </c>
      <c r="P59" s="27">
        <f t="shared" si="5"/>
        <v>0</v>
      </c>
      <c r="Q59" s="40" t="s">
        <v>18</v>
      </c>
      <c r="R59" s="64"/>
    </row>
    <row r="60" spans="1:18" ht="40.5" x14ac:dyDescent="0.25">
      <c r="A60" s="24">
        <v>52</v>
      </c>
      <c r="B60" s="12"/>
      <c r="C60" s="12" t="s">
        <v>32</v>
      </c>
      <c r="D60" s="34" t="s">
        <v>97</v>
      </c>
      <c r="E60" s="16">
        <v>1095503</v>
      </c>
      <c r="F60" s="58">
        <f t="shared" si="3"/>
        <v>1.7000000000000001E-3</v>
      </c>
      <c r="G60" s="32">
        <v>8.1600000000000006E-2</v>
      </c>
      <c r="H60" s="25"/>
      <c r="I60" s="16">
        <v>48</v>
      </c>
      <c r="J60" s="17">
        <v>22</v>
      </c>
      <c r="K60" s="17">
        <f t="shared" si="4"/>
        <v>26.4</v>
      </c>
      <c r="L60" s="17">
        <f>J60*I60</f>
        <v>1056</v>
      </c>
      <c r="M60" s="26">
        <f>I60*K60</f>
        <v>1267.1999999999998</v>
      </c>
      <c r="N60" s="33"/>
      <c r="O60" s="27">
        <f>N60*I60</f>
        <v>0</v>
      </c>
      <c r="P60" s="27">
        <f t="shared" si="5"/>
        <v>0</v>
      </c>
      <c r="Q60" s="40" t="s">
        <v>18</v>
      </c>
      <c r="R60" s="64"/>
    </row>
    <row r="61" spans="1:18" ht="20.25" customHeight="1" x14ac:dyDescent="0.25">
      <c r="A61" s="12">
        <v>53</v>
      </c>
      <c r="B61" s="12"/>
      <c r="C61" s="12" t="s">
        <v>32</v>
      </c>
      <c r="D61" s="34" t="s">
        <v>80</v>
      </c>
      <c r="E61" s="16">
        <v>1094021</v>
      </c>
      <c r="F61" s="58">
        <f t="shared" si="3"/>
        <v>1.158E-2</v>
      </c>
      <c r="G61" s="32">
        <v>5.79E-2</v>
      </c>
      <c r="H61" s="13" t="s">
        <v>6</v>
      </c>
      <c r="I61" s="16">
        <v>5</v>
      </c>
      <c r="J61" s="17">
        <v>259</v>
      </c>
      <c r="K61" s="17">
        <f t="shared" si="4"/>
        <v>310.8</v>
      </c>
      <c r="L61" s="17">
        <f t="shared" ref="L61:L68" si="17">J61*I61</f>
        <v>1295</v>
      </c>
      <c r="M61" s="26">
        <f t="shared" ref="M61:M68" si="18">I61*K61</f>
        <v>1554</v>
      </c>
      <c r="N61" s="33"/>
      <c r="O61" s="27">
        <f t="shared" ref="O61:O68" si="19">N61*I61</f>
        <v>0</v>
      </c>
      <c r="P61" s="27">
        <f t="shared" si="5"/>
        <v>0</v>
      </c>
      <c r="Q61" s="40" t="s">
        <v>18</v>
      </c>
      <c r="R61" s="63" t="s">
        <v>49</v>
      </c>
    </row>
    <row r="62" spans="1:18" ht="20.25" x14ac:dyDescent="0.25">
      <c r="A62" s="24">
        <v>54</v>
      </c>
      <c r="B62" s="12"/>
      <c r="C62" s="12" t="s">
        <v>32</v>
      </c>
      <c r="D62" s="34" t="s">
        <v>98</v>
      </c>
      <c r="E62" s="16">
        <v>1095498</v>
      </c>
      <c r="F62" s="58">
        <f t="shared" si="3"/>
        <v>1.21E-2</v>
      </c>
      <c r="G62" s="32">
        <v>0.36299999999999999</v>
      </c>
      <c r="H62" s="25" t="s">
        <v>6</v>
      </c>
      <c r="I62" s="16">
        <v>30</v>
      </c>
      <c r="J62" s="17">
        <v>121</v>
      </c>
      <c r="K62" s="17">
        <f t="shared" si="4"/>
        <v>145.19999999999999</v>
      </c>
      <c r="L62" s="17">
        <f t="shared" si="17"/>
        <v>3630</v>
      </c>
      <c r="M62" s="26">
        <f t="shared" si="18"/>
        <v>4356</v>
      </c>
      <c r="N62" s="33"/>
      <c r="O62" s="27">
        <f t="shared" si="19"/>
        <v>0</v>
      </c>
      <c r="P62" s="27">
        <f t="shared" si="5"/>
        <v>0</v>
      </c>
      <c r="Q62" s="40" t="s">
        <v>18</v>
      </c>
      <c r="R62" s="64"/>
    </row>
    <row r="63" spans="1:18" ht="20.25" x14ac:dyDescent="0.25">
      <c r="A63" s="12">
        <v>55</v>
      </c>
      <c r="B63" s="12"/>
      <c r="C63" s="12" t="s">
        <v>32</v>
      </c>
      <c r="D63" s="34" t="s">
        <v>42</v>
      </c>
      <c r="E63" s="16">
        <v>1085234</v>
      </c>
      <c r="F63" s="58">
        <f t="shared" si="3"/>
        <v>2.3999999999999998E-3</v>
      </c>
      <c r="G63" s="32">
        <v>1.1519999999999999</v>
      </c>
      <c r="H63" s="13" t="s">
        <v>6</v>
      </c>
      <c r="I63" s="16">
        <v>480</v>
      </c>
      <c r="J63" s="17">
        <v>24</v>
      </c>
      <c r="K63" s="17">
        <f t="shared" si="4"/>
        <v>28.799999999999997</v>
      </c>
      <c r="L63" s="17">
        <f t="shared" si="17"/>
        <v>11520</v>
      </c>
      <c r="M63" s="26">
        <f t="shared" si="18"/>
        <v>13823.999999999998</v>
      </c>
      <c r="N63" s="33"/>
      <c r="O63" s="27">
        <f t="shared" si="19"/>
        <v>0</v>
      </c>
      <c r="P63" s="27">
        <f t="shared" si="5"/>
        <v>0</v>
      </c>
      <c r="Q63" s="40" t="s">
        <v>18</v>
      </c>
      <c r="R63" s="64"/>
    </row>
    <row r="64" spans="1:18" ht="40.5" x14ac:dyDescent="0.25">
      <c r="A64" s="24">
        <v>56</v>
      </c>
      <c r="B64" s="12"/>
      <c r="C64" s="12" t="s">
        <v>32</v>
      </c>
      <c r="D64" s="34" t="s">
        <v>99</v>
      </c>
      <c r="E64" s="16">
        <v>1096539</v>
      </c>
      <c r="F64" s="58">
        <f t="shared" si="3"/>
        <v>1.84E-2</v>
      </c>
      <c r="G64" s="32">
        <v>0.184</v>
      </c>
      <c r="H64" s="13" t="s">
        <v>6</v>
      </c>
      <c r="I64" s="16">
        <v>10</v>
      </c>
      <c r="J64" s="17">
        <v>198</v>
      </c>
      <c r="K64" s="17">
        <f t="shared" si="4"/>
        <v>237.6</v>
      </c>
      <c r="L64" s="17">
        <f t="shared" si="17"/>
        <v>1980</v>
      </c>
      <c r="M64" s="26">
        <f t="shared" si="18"/>
        <v>2376</v>
      </c>
      <c r="N64" s="33"/>
      <c r="O64" s="27">
        <f t="shared" si="19"/>
        <v>0</v>
      </c>
      <c r="P64" s="27">
        <f t="shared" si="5"/>
        <v>0</v>
      </c>
      <c r="Q64" s="40" t="s">
        <v>18</v>
      </c>
      <c r="R64" s="64"/>
    </row>
    <row r="65" spans="1:20" ht="40.5" x14ac:dyDescent="0.25">
      <c r="A65" s="12">
        <v>57</v>
      </c>
      <c r="B65" s="12"/>
      <c r="C65" s="12" t="s">
        <v>32</v>
      </c>
      <c r="D65" s="34" t="s">
        <v>100</v>
      </c>
      <c r="E65" s="16">
        <v>1096540</v>
      </c>
      <c r="F65" s="58">
        <f t="shared" si="3"/>
        <v>5.8000000000000003E-2</v>
      </c>
      <c r="G65" s="32">
        <v>1.3340000000000001</v>
      </c>
      <c r="H65" s="13" t="s">
        <v>6</v>
      </c>
      <c r="I65" s="16">
        <v>23</v>
      </c>
      <c r="J65" s="17">
        <v>624</v>
      </c>
      <c r="K65" s="17">
        <f t="shared" si="4"/>
        <v>748.8</v>
      </c>
      <c r="L65" s="17">
        <f t="shared" si="17"/>
        <v>14352</v>
      </c>
      <c r="M65" s="26">
        <f t="shared" si="18"/>
        <v>17222.399999999998</v>
      </c>
      <c r="N65" s="33"/>
      <c r="O65" s="27">
        <f t="shared" si="19"/>
        <v>0</v>
      </c>
      <c r="P65" s="27">
        <f t="shared" si="5"/>
        <v>0</v>
      </c>
      <c r="Q65" s="40" t="s">
        <v>18</v>
      </c>
      <c r="R65" s="64"/>
    </row>
    <row r="66" spans="1:20" ht="20.25" x14ac:dyDescent="0.25">
      <c r="A66" s="24">
        <v>58</v>
      </c>
      <c r="B66" s="12"/>
      <c r="C66" s="12" t="s">
        <v>32</v>
      </c>
      <c r="D66" s="34" t="s">
        <v>81</v>
      </c>
      <c r="E66" s="16">
        <v>1094298</v>
      </c>
      <c r="F66" s="58">
        <f t="shared" si="3"/>
        <v>1.4294117647058823E-2</v>
      </c>
      <c r="G66" s="32">
        <v>0.48599999999999999</v>
      </c>
      <c r="H66" s="13" t="s">
        <v>6</v>
      </c>
      <c r="I66" s="16">
        <v>34</v>
      </c>
      <c r="J66" s="17">
        <v>154</v>
      </c>
      <c r="K66" s="17">
        <f t="shared" si="4"/>
        <v>184.79999999999998</v>
      </c>
      <c r="L66" s="17">
        <f t="shared" si="17"/>
        <v>5236</v>
      </c>
      <c r="M66" s="26">
        <f t="shared" si="18"/>
        <v>6283.2</v>
      </c>
      <c r="N66" s="33"/>
      <c r="O66" s="27">
        <f t="shared" si="19"/>
        <v>0</v>
      </c>
      <c r="P66" s="27">
        <f t="shared" si="5"/>
        <v>0</v>
      </c>
      <c r="Q66" s="40" t="s">
        <v>18</v>
      </c>
      <c r="R66" s="64"/>
    </row>
    <row r="67" spans="1:20" ht="40.5" x14ac:dyDescent="0.25">
      <c r="A67" s="12">
        <v>59</v>
      </c>
      <c r="B67" s="12"/>
      <c r="C67" s="12" t="s">
        <v>32</v>
      </c>
      <c r="D67" s="34" t="s">
        <v>101</v>
      </c>
      <c r="E67" s="16">
        <v>1096541</v>
      </c>
      <c r="F67" s="58">
        <f t="shared" si="3"/>
        <v>3.266666666666667E-2</v>
      </c>
      <c r="G67" s="32">
        <v>9.8000000000000004E-2</v>
      </c>
      <c r="H67" s="13" t="s">
        <v>6</v>
      </c>
      <c r="I67" s="16">
        <v>3</v>
      </c>
      <c r="J67" s="17">
        <v>464</v>
      </c>
      <c r="K67" s="17">
        <f t="shared" si="4"/>
        <v>556.79999999999995</v>
      </c>
      <c r="L67" s="17">
        <f t="shared" si="17"/>
        <v>1392</v>
      </c>
      <c r="M67" s="26">
        <f t="shared" si="18"/>
        <v>1670.3999999999999</v>
      </c>
      <c r="N67" s="33"/>
      <c r="O67" s="27">
        <f t="shared" si="19"/>
        <v>0</v>
      </c>
      <c r="P67" s="27">
        <f t="shared" si="5"/>
        <v>0</v>
      </c>
      <c r="Q67" s="40" t="s">
        <v>18</v>
      </c>
      <c r="R67" s="64"/>
    </row>
    <row r="68" spans="1:20" ht="40.5" x14ac:dyDescent="0.25">
      <c r="A68" s="24">
        <v>60</v>
      </c>
      <c r="B68" s="12"/>
      <c r="C68" s="12" t="s">
        <v>32</v>
      </c>
      <c r="D68" s="34" t="s">
        <v>101</v>
      </c>
      <c r="E68" s="16">
        <v>1096541</v>
      </c>
      <c r="F68" s="58">
        <f t="shared" si="3"/>
        <v>3.1E-2</v>
      </c>
      <c r="G68" s="32">
        <v>0.372</v>
      </c>
      <c r="H68" s="13" t="s">
        <v>6</v>
      </c>
      <c r="I68" s="16">
        <v>12</v>
      </c>
      <c r="J68" s="17">
        <v>306</v>
      </c>
      <c r="K68" s="17">
        <f t="shared" si="4"/>
        <v>367.2</v>
      </c>
      <c r="L68" s="17">
        <f t="shared" si="17"/>
        <v>3672</v>
      </c>
      <c r="M68" s="26">
        <f t="shared" si="18"/>
        <v>4406.3999999999996</v>
      </c>
      <c r="N68" s="33"/>
      <c r="O68" s="27">
        <f t="shared" si="19"/>
        <v>0</v>
      </c>
      <c r="P68" s="27">
        <f t="shared" si="5"/>
        <v>0</v>
      </c>
      <c r="Q68" s="40" t="s">
        <v>18</v>
      </c>
      <c r="R68" s="64"/>
    </row>
    <row r="69" spans="1:20" ht="20.25" x14ac:dyDescent="0.25">
      <c r="A69" s="12">
        <v>61</v>
      </c>
      <c r="B69" s="12"/>
      <c r="C69" s="12" t="s">
        <v>102</v>
      </c>
      <c r="D69" s="34" t="s">
        <v>104</v>
      </c>
      <c r="E69" s="16">
        <v>1093604</v>
      </c>
      <c r="F69" s="58">
        <f t="shared" ref="F69:F82" si="20">G69/I69</f>
        <v>0.04</v>
      </c>
      <c r="G69" s="32">
        <v>0.08</v>
      </c>
      <c r="H69" s="25" t="s">
        <v>6</v>
      </c>
      <c r="I69" s="16">
        <v>2</v>
      </c>
      <c r="J69" s="17">
        <v>590</v>
      </c>
      <c r="K69" s="17">
        <f t="shared" ref="K69" si="21">J69*1.2</f>
        <v>708</v>
      </c>
      <c r="L69" s="17">
        <f t="shared" ref="L69:L79" si="22">J69*I69</f>
        <v>1180</v>
      </c>
      <c r="M69" s="26">
        <f t="shared" ref="M69:M79" si="23">I69*K69</f>
        <v>1416</v>
      </c>
      <c r="N69" s="33"/>
      <c r="O69" s="27">
        <f t="shared" ref="O69:O79" si="24">N69*I69</f>
        <v>0</v>
      </c>
      <c r="P69" s="27">
        <f t="shared" ref="P69" si="25">O69*1.2</f>
        <v>0</v>
      </c>
      <c r="Q69" s="40" t="s">
        <v>18</v>
      </c>
      <c r="R69" s="63" t="s">
        <v>103</v>
      </c>
      <c r="T69" s="43"/>
    </row>
    <row r="70" spans="1:20" ht="40.5" x14ac:dyDescent="0.25">
      <c r="A70" s="24">
        <v>62</v>
      </c>
      <c r="B70" s="12"/>
      <c r="C70" s="12" t="s">
        <v>102</v>
      </c>
      <c r="D70" s="34" t="s">
        <v>105</v>
      </c>
      <c r="E70" s="16">
        <v>1087264</v>
      </c>
      <c r="F70" s="58">
        <f t="shared" si="20"/>
        <v>2.5249999999999999E-3</v>
      </c>
      <c r="G70" s="32">
        <v>2.0199999999999999E-2</v>
      </c>
      <c r="H70" s="25" t="s">
        <v>6</v>
      </c>
      <c r="I70" s="16">
        <v>8</v>
      </c>
      <c r="J70" s="17">
        <v>80</v>
      </c>
      <c r="K70" s="17">
        <f t="shared" ref="K70:K79" si="26">J70*1.2</f>
        <v>96</v>
      </c>
      <c r="L70" s="17">
        <f t="shared" si="22"/>
        <v>640</v>
      </c>
      <c r="M70" s="26">
        <f t="shared" si="23"/>
        <v>768</v>
      </c>
      <c r="N70" s="33"/>
      <c r="O70" s="27">
        <f t="shared" si="24"/>
        <v>0</v>
      </c>
      <c r="P70" s="27">
        <f t="shared" ref="P70:P79" si="27">O70*1.2</f>
        <v>0</v>
      </c>
      <c r="Q70" s="40" t="s">
        <v>18</v>
      </c>
      <c r="R70" s="64"/>
      <c r="T70" s="43"/>
    </row>
    <row r="71" spans="1:20" ht="20.25" x14ac:dyDescent="0.25">
      <c r="A71" s="12">
        <v>63</v>
      </c>
      <c r="B71" s="12"/>
      <c r="C71" s="12" t="s">
        <v>102</v>
      </c>
      <c r="D71" s="34" t="s">
        <v>104</v>
      </c>
      <c r="E71" s="16">
        <v>1093604</v>
      </c>
      <c r="F71" s="58">
        <f t="shared" si="20"/>
        <v>5.1999999999999998E-2</v>
      </c>
      <c r="G71" s="32">
        <v>0.41599999999999998</v>
      </c>
      <c r="H71" s="25" t="s">
        <v>6</v>
      </c>
      <c r="I71" s="16">
        <v>8</v>
      </c>
      <c r="J71" s="17">
        <v>590</v>
      </c>
      <c r="K71" s="17">
        <f t="shared" si="26"/>
        <v>708</v>
      </c>
      <c r="L71" s="17">
        <f t="shared" si="22"/>
        <v>4720</v>
      </c>
      <c r="M71" s="26">
        <f t="shared" si="23"/>
        <v>5664</v>
      </c>
      <c r="N71" s="33"/>
      <c r="O71" s="27">
        <f t="shared" si="24"/>
        <v>0</v>
      </c>
      <c r="P71" s="27">
        <f t="shared" si="27"/>
        <v>0</v>
      </c>
      <c r="Q71" s="40" t="s">
        <v>18</v>
      </c>
      <c r="R71" s="64"/>
      <c r="T71" s="43"/>
    </row>
    <row r="72" spans="1:20" ht="20.25" x14ac:dyDescent="0.25">
      <c r="A72" s="24">
        <v>64</v>
      </c>
      <c r="B72" s="12"/>
      <c r="C72" s="12" t="s">
        <v>102</v>
      </c>
      <c r="D72" s="34" t="s">
        <v>104</v>
      </c>
      <c r="E72" s="16">
        <v>1093604</v>
      </c>
      <c r="F72" s="58">
        <f t="shared" si="20"/>
        <v>3.3000000000000002E-2</v>
      </c>
      <c r="G72" s="32">
        <v>0.16500000000000001</v>
      </c>
      <c r="H72" s="25" t="s">
        <v>6</v>
      </c>
      <c r="I72" s="16">
        <v>5</v>
      </c>
      <c r="J72" s="17">
        <v>531</v>
      </c>
      <c r="K72" s="17">
        <f t="shared" si="26"/>
        <v>637.19999999999993</v>
      </c>
      <c r="L72" s="17">
        <f t="shared" si="22"/>
        <v>2655</v>
      </c>
      <c r="M72" s="26">
        <f t="shared" si="23"/>
        <v>3185.9999999999995</v>
      </c>
      <c r="N72" s="33"/>
      <c r="O72" s="27">
        <f t="shared" si="24"/>
        <v>0</v>
      </c>
      <c r="P72" s="27">
        <f t="shared" si="27"/>
        <v>0</v>
      </c>
      <c r="Q72" s="40" t="s">
        <v>18</v>
      </c>
      <c r="R72" s="64"/>
      <c r="T72" s="43"/>
    </row>
    <row r="73" spans="1:20" ht="20.25" x14ac:dyDescent="0.25">
      <c r="A73" s="12">
        <v>65</v>
      </c>
      <c r="B73" s="12"/>
      <c r="C73" s="12" t="s">
        <v>102</v>
      </c>
      <c r="D73" s="34" t="s">
        <v>106</v>
      </c>
      <c r="E73" s="16">
        <v>1082452</v>
      </c>
      <c r="F73" s="58">
        <f t="shared" si="20"/>
        <v>6.0000000000000001E-3</v>
      </c>
      <c r="G73" s="32">
        <v>0.06</v>
      </c>
      <c r="H73" s="25" t="s">
        <v>6</v>
      </c>
      <c r="I73" s="16">
        <v>10</v>
      </c>
      <c r="J73" s="17">
        <v>114</v>
      </c>
      <c r="K73" s="17">
        <f t="shared" si="26"/>
        <v>136.79999999999998</v>
      </c>
      <c r="L73" s="17">
        <f t="shared" si="22"/>
        <v>1140</v>
      </c>
      <c r="M73" s="26">
        <f t="shared" si="23"/>
        <v>1367.9999999999998</v>
      </c>
      <c r="N73" s="33"/>
      <c r="O73" s="27">
        <f t="shared" si="24"/>
        <v>0</v>
      </c>
      <c r="P73" s="27">
        <f t="shared" si="27"/>
        <v>0</v>
      </c>
      <c r="Q73" s="40" t="s">
        <v>18</v>
      </c>
      <c r="R73" s="64"/>
      <c r="T73" s="43"/>
    </row>
    <row r="74" spans="1:20" ht="20.25" x14ac:dyDescent="0.25">
      <c r="A74" s="24">
        <v>66</v>
      </c>
      <c r="B74" s="12"/>
      <c r="C74" s="12" t="s">
        <v>102</v>
      </c>
      <c r="D74" s="34" t="s">
        <v>107</v>
      </c>
      <c r="E74" s="16">
        <v>1076806</v>
      </c>
      <c r="F74" s="58">
        <f t="shared" si="20"/>
        <v>2E-3</v>
      </c>
      <c r="G74" s="32">
        <v>4.8000000000000001E-2</v>
      </c>
      <c r="H74" s="25" t="s">
        <v>6</v>
      </c>
      <c r="I74" s="16">
        <v>24</v>
      </c>
      <c r="J74" s="17">
        <v>52</v>
      </c>
      <c r="K74" s="17">
        <f t="shared" si="26"/>
        <v>62.4</v>
      </c>
      <c r="L74" s="17">
        <f t="shared" si="22"/>
        <v>1248</v>
      </c>
      <c r="M74" s="26">
        <f t="shared" si="23"/>
        <v>1497.6</v>
      </c>
      <c r="N74" s="33"/>
      <c r="O74" s="27">
        <f t="shared" si="24"/>
        <v>0</v>
      </c>
      <c r="P74" s="27">
        <f t="shared" si="27"/>
        <v>0</v>
      </c>
      <c r="Q74" s="40" t="s">
        <v>18</v>
      </c>
      <c r="R74" s="64"/>
      <c r="T74" s="43"/>
    </row>
    <row r="75" spans="1:20" ht="20.25" x14ac:dyDescent="0.25">
      <c r="A75" s="12">
        <v>67</v>
      </c>
      <c r="B75" s="12"/>
      <c r="C75" s="12" t="s">
        <v>102</v>
      </c>
      <c r="D75" s="34" t="s">
        <v>108</v>
      </c>
      <c r="E75" s="16">
        <v>1082850</v>
      </c>
      <c r="F75" s="58">
        <f t="shared" si="20"/>
        <v>0.02</v>
      </c>
      <c r="G75" s="32">
        <v>0.08</v>
      </c>
      <c r="H75" s="25" t="s">
        <v>6</v>
      </c>
      <c r="I75" s="16">
        <v>4</v>
      </c>
      <c r="J75" s="17">
        <v>300</v>
      </c>
      <c r="K75" s="17">
        <f t="shared" si="26"/>
        <v>360</v>
      </c>
      <c r="L75" s="17">
        <f t="shared" si="22"/>
        <v>1200</v>
      </c>
      <c r="M75" s="26">
        <f t="shared" si="23"/>
        <v>1440</v>
      </c>
      <c r="N75" s="33"/>
      <c r="O75" s="27">
        <f t="shared" si="24"/>
        <v>0</v>
      </c>
      <c r="P75" s="27">
        <f t="shared" si="27"/>
        <v>0</v>
      </c>
      <c r="Q75" s="40" t="s">
        <v>18</v>
      </c>
      <c r="R75" s="64"/>
      <c r="T75" s="43"/>
    </row>
    <row r="76" spans="1:20" ht="20.25" x14ac:dyDescent="0.25">
      <c r="A76" s="24">
        <v>68</v>
      </c>
      <c r="B76" s="12"/>
      <c r="C76" s="12" t="s">
        <v>102</v>
      </c>
      <c r="D76" s="34" t="s">
        <v>104</v>
      </c>
      <c r="E76" s="16">
        <v>1093604</v>
      </c>
      <c r="F76" s="58">
        <f t="shared" si="20"/>
        <v>3.7999999999999999E-2</v>
      </c>
      <c r="G76" s="32">
        <v>7.5999999999999998E-2</v>
      </c>
      <c r="H76" s="25" t="s">
        <v>6</v>
      </c>
      <c r="I76" s="16">
        <v>2</v>
      </c>
      <c r="J76" s="17">
        <v>531</v>
      </c>
      <c r="K76" s="17">
        <f t="shared" si="26"/>
        <v>637.19999999999993</v>
      </c>
      <c r="L76" s="17">
        <f t="shared" si="22"/>
        <v>1062</v>
      </c>
      <c r="M76" s="26">
        <f t="shared" si="23"/>
        <v>1274.3999999999999</v>
      </c>
      <c r="N76" s="33"/>
      <c r="O76" s="27">
        <f t="shared" si="24"/>
        <v>0</v>
      </c>
      <c r="P76" s="27">
        <f t="shared" si="27"/>
        <v>0</v>
      </c>
      <c r="Q76" s="40" t="s">
        <v>18</v>
      </c>
      <c r="R76" s="64"/>
      <c r="T76" s="43"/>
    </row>
    <row r="77" spans="1:20" ht="20.25" x14ac:dyDescent="0.25">
      <c r="A77" s="12">
        <v>69</v>
      </c>
      <c r="B77" s="12"/>
      <c r="C77" s="12" t="s">
        <v>102</v>
      </c>
      <c r="D77" s="34" t="s">
        <v>109</v>
      </c>
      <c r="E77" s="16">
        <v>1096649</v>
      </c>
      <c r="F77" s="58">
        <f t="shared" si="20"/>
        <v>5.4000000000000006E-2</v>
      </c>
      <c r="G77" s="32">
        <v>0.54</v>
      </c>
      <c r="H77" s="25" t="s">
        <v>6</v>
      </c>
      <c r="I77" s="16">
        <v>10</v>
      </c>
      <c r="J77" s="17">
        <v>760</v>
      </c>
      <c r="K77" s="17">
        <f t="shared" si="26"/>
        <v>912</v>
      </c>
      <c r="L77" s="17">
        <f t="shared" si="22"/>
        <v>7600</v>
      </c>
      <c r="M77" s="26">
        <f t="shared" si="23"/>
        <v>9120</v>
      </c>
      <c r="N77" s="33"/>
      <c r="O77" s="27">
        <f t="shared" si="24"/>
        <v>0</v>
      </c>
      <c r="P77" s="27">
        <f t="shared" si="27"/>
        <v>0</v>
      </c>
      <c r="Q77" s="40" t="s">
        <v>18</v>
      </c>
      <c r="R77" s="64"/>
      <c r="T77" s="43"/>
    </row>
    <row r="78" spans="1:20" ht="20.25" x14ac:dyDescent="0.25">
      <c r="A78" s="24">
        <v>70</v>
      </c>
      <c r="B78" s="12"/>
      <c r="C78" s="12" t="s">
        <v>102</v>
      </c>
      <c r="D78" s="34" t="s">
        <v>104</v>
      </c>
      <c r="E78" s="16">
        <v>1093604</v>
      </c>
      <c r="F78" s="58">
        <f t="shared" si="20"/>
        <v>3.3000000000000002E-2</v>
      </c>
      <c r="G78" s="32">
        <v>0.19800000000000001</v>
      </c>
      <c r="H78" s="25" t="s">
        <v>6</v>
      </c>
      <c r="I78" s="16">
        <v>6</v>
      </c>
      <c r="J78" s="17">
        <v>590</v>
      </c>
      <c r="K78" s="17">
        <f t="shared" si="26"/>
        <v>708</v>
      </c>
      <c r="L78" s="17">
        <f t="shared" si="22"/>
        <v>3540</v>
      </c>
      <c r="M78" s="26">
        <f t="shared" si="23"/>
        <v>4248</v>
      </c>
      <c r="N78" s="33"/>
      <c r="O78" s="27">
        <f t="shared" si="24"/>
        <v>0</v>
      </c>
      <c r="P78" s="27">
        <f t="shared" si="27"/>
        <v>0</v>
      </c>
      <c r="Q78" s="40" t="s">
        <v>18</v>
      </c>
      <c r="R78" s="64"/>
      <c r="T78" s="43"/>
    </row>
    <row r="79" spans="1:20" ht="40.5" x14ac:dyDescent="0.25">
      <c r="A79" s="12">
        <v>71</v>
      </c>
      <c r="B79" s="12"/>
      <c r="C79" s="12" t="s">
        <v>102</v>
      </c>
      <c r="D79" s="34" t="s">
        <v>110</v>
      </c>
      <c r="E79" s="16">
        <v>1096649</v>
      </c>
      <c r="F79" s="58">
        <f t="shared" si="20"/>
        <v>5.8999999999999997E-2</v>
      </c>
      <c r="G79" s="32">
        <v>0.94399999999999995</v>
      </c>
      <c r="H79" s="25" t="s">
        <v>6</v>
      </c>
      <c r="I79" s="16">
        <v>16</v>
      </c>
      <c r="J79" s="17">
        <v>760</v>
      </c>
      <c r="K79" s="17">
        <f t="shared" si="26"/>
        <v>912</v>
      </c>
      <c r="L79" s="17">
        <f t="shared" si="22"/>
        <v>12160</v>
      </c>
      <c r="M79" s="26">
        <f t="shared" si="23"/>
        <v>14592</v>
      </c>
      <c r="N79" s="33"/>
      <c r="O79" s="27">
        <f t="shared" si="24"/>
        <v>0</v>
      </c>
      <c r="P79" s="27">
        <f t="shared" si="27"/>
        <v>0</v>
      </c>
      <c r="Q79" s="40" t="s">
        <v>18</v>
      </c>
      <c r="R79" s="65"/>
      <c r="T79" s="43"/>
    </row>
    <row r="80" spans="1:20" ht="20.25" x14ac:dyDescent="0.25">
      <c r="A80" s="24">
        <v>72</v>
      </c>
      <c r="B80" s="12"/>
      <c r="C80" s="12" t="s">
        <v>44</v>
      </c>
      <c r="D80" s="34" t="s">
        <v>111</v>
      </c>
      <c r="E80" s="16">
        <v>1025470</v>
      </c>
      <c r="F80" s="58">
        <f t="shared" si="20"/>
        <v>9.3000000000000013E-2</v>
      </c>
      <c r="G80" s="32">
        <v>4.4640000000000004</v>
      </c>
      <c r="H80" s="25" t="s">
        <v>6</v>
      </c>
      <c r="I80" s="16">
        <v>48</v>
      </c>
      <c r="J80" s="17">
        <v>460</v>
      </c>
      <c r="K80" s="17">
        <f t="shared" si="4"/>
        <v>552</v>
      </c>
      <c r="L80" s="17">
        <f t="shared" ref="L80:L82" si="28">J80*I80</f>
        <v>22080</v>
      </c>
      <c r="M80" s="26">
        <f t="shared" ref="M80:M82" si="29">I80*K80</f>
        <v>26496</v>
      </c>
      <c r="N80" s="33"/>
      <c r="O80" s="27">
        <f t="shared" ref="O80:O82" si="30">N80*I80</f>
        <v>0</v>
      </c>
      <c r="P80" s="27">
        <f t="shared" si="5"/>
        <v>0</v>
      </c>
      <c r="Q80" s="40" t="s">
        <v>18</v>
      </c>
      <c r="R80" s="63" t="s">
        <v>48</v>
      </c>
      <c r="T80" s="43"/>
    </row>
    <row r="81" spans="1:20" ht="20.25" x14ac:dyDescent="0.25">
      <c r="A81" s="12">
        <v>73</v>
      </c>
      <c r="B81" s="12"/>
      <c r="C81" s="12" t="s">
        <v>44</v>
      </c>
      <c r="D81" s="34" t="s">
        <v>112</v>
      </c>
      <c r="E81" s="16">
        <v>1098143</v>
      </c>
      <c r="F81" s="58">
        <f t="shared" si="20"/>
        <v>2.7699999999999999E-2</v>
      </c>
      <c r="G81" s="32">
        <v>1.6619999999999999</v>
      </c>
      <c r="H81" s="25" t="s">
        <v>6</v>
      </c>
      <c r="I81" s="16">
        <v>60</v>
      </c>
      <c r="J81" s="17">
        <v>315</v>
      </c>
      <c r="K81" s="17">
        <f t="shared" ref="K81:K82" si="31">J81*1.2</f>
        <v>378</v>
      </c>
      <c r="L81" s="17">
        <f t="shared" si="28"/>
        <v>18900</v>
      </c>
      <c r="M81" s="26">
        <f t="shared" si="29"/>
        <v>22680</v>
      </c>
      <c r="N81" s="33"/>
      <c r="O81" s="27">
        <f t="shared" si="30"/>
        <v>0</v>
      </c>
      <c r="P81" s="27">
        <f t="shared" ref="P81:P82" si="32">O81*1.2</f>
        <v>0</v>
      </c>
      <c r="Q81" s="40" t="s">
        <v>18</v>
      </c>
      <c r="R81" s="64"/>
      <c r="T81" s="43"/>
    </row>
    <row r="82" spans="1:20" ht="20.25" x14ac:dyDescent="0.25">
      <c r="A82" s="24">
        <v>74</v>
      </c>
      <c r="B82" s="12"/>
      <c r="C82" s="12" t="s">
        <v>44</v>
      </c>
      <c r="D82" s="34" t="s">
        <v>113</v>
      </c>
      <c r="E82" s="16">
        <v>1081875</v>
      </c>
      <c r="F82" s="58">
        <f t="shared" si="20"/>
        <v>2.2418478260869566E-3</v>
      </c>
      <c r="G82" s="32">
        <v>0.82499999999999996</v>
      </c>
      <c r="H82" s="25" t="s">
        <v>6</v>
      </c>
      <c r="I82" s="16">
        <v>368</v>
      </c>
      <c r="J82" s="17">
        <v>72</v>
      </c>
      <c r="K82" s="17">
        <f t="shared" si="31"/>
        <v>86.399999999999991</v>
      </c>
      <c r="L82" s="17">
        <f t="shared" si="28"/>
        <v>26496</v>
      </c>
      <c r="M82" s="26">
        <f t="shared" si="29"/>
        <v>31795.199999999997</v>
      </c>
      <c r="N82" s="33"/>
      <c r="O82" s="27">
        <f t="shared" si="30"/>
        <v>0</v>
      </c>
      <c r="P82" s="27">
        <f t="shared" si="32"/>
        <v>0</v>
      </c>
      <c r="Q82" s="40" t="s">
        <v>18</v>
      </c>
      <c r="R82" s="64"/>
      <c r="T82" s="43"/>
    </row>
    <row r="83" spans="1:20" ht="32.25" customHeight="1" thickBot="1" x14ac:dyDescent="0.3">
      <c r="A83" s="60" t="s">
        <v>10</v>
      </c>
      <c r="B83" s="61"/>
      <c r="C83" s="61"/>
      <c r="D83" s="61"/>
      <c r="E83" s="61"/>
      <c r="F83" s="59"/>
      <c r="G83" s="54">
        <f>SUM(G9:G82)</f>
        <v>26.716099999999987</v>
      </c>
      <c r="H83" s="36"/>
      <c r="I83" s="54">
        <f>SUM(I9:I82)</f>
        <v>1900</v>
      </c>
      <c r="J83" s="37"/>
      <c r="K83" s="37"/>
      <c r="L83" s="38">
        <f>SUM(L9:L82)</f>
        <v>394985</v>
      </c>
      <c r="M83" s="38">
        <f>SUM(M9:M82)</f>
        <v>473982.00000000012</v>
      </c>
      <c r="N83" s="38"/>
      <c r="O83" s="38">
        <f>SUM(O9:O82)</f>
        <v>0</v>
      </c>
      <c r="P83" s="48">
        <f>SUM(P9:P82)</f>
        <v>0</v>
      </c>
      <c r="Q83" s="39" t="s">
        <v>18</v>
      </c>
      <c r="R83" s="35"/>
    </row>
    <row r="84" spans="1:20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20" ht="20.25" x14ac:dyDescent="0.3">
      <c r="A85" s="62" t="s">
        <v>22</v>
      </c>
      <c r="B85" s="62"/>
      <c r="C85" s="62"/>
      <c r="D85" s="62"/>
      <c r="E85" s="15">
        <f>O83</f>
        <v>0</v>
      </c>
      <c r="F85" s="15"/>
      <c r="G85" s="18"/>
      <c r="H85" s="10"/>
      <c r="I85" s="10"/>
      <c r="J85" s="10"/>
      <c r="K85" s="10"/>
      <c r="L85" s="10"/>
      <c r="M85" s="10"/>
      <c r="N85" s="14"/>
      <c r="O85" s="50"/>
      <c r="P85" s="50"/>
      <c r="Q85" s="14"/>
      <c r="R85" s="14"/>
    </row>
    <row r="86" spans="1:20" ht="20.25" x14ac:dyDescent="0.3">
      <c r="A86" s="62" t="s">
        <v>47</v>
      </c>
      <c r="B86" s="62"/>
      <c r="C86" s="62"/>
      <c r="D86" s="62"/>
      <c r="E86" s="15">
        <f>P83-O83</f>
        <v>0</v>
      </c>
      <c r="F86" s="15"/>
      <c r="G86" s="18"/>
      <c r="H86" s="10"/>
      <c r="I86" s="10"/>
      <c r="J86" s="10"/>
      <c r="K86" s="10"/>
      <c r="L86" s="10"/>
      <c r="M86" s="10"/>
      <c r="N86" s="14"/>
      <c r="O86" s="50"/>
      <c r="P86" s="50"/>
      <c r="Q86" s="14"/>
      <c r="R86" s="14"/>
    </row>
    <row r="87" spans="1:20" ht="22.5" x14ac:dyDescent="0.25">
      <c r="A87" s="72" t="s">
        <v>30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</row>
    <row r="88" spans="1:20" ht="26.25" customHeight="1" x14ac:dyDescent="0.25">
      <c r="A88" s="21" t="s">
        <v>35</v>
      </c>
      <c r="B88" s="22"/>
      <c r="C88" s="22"/>
      <c r="D88" s="22"/>
      <c r="E88" s="22"/>
      <c r="F88" s="57"/>
      <c r="G88" s="22"/>
      <c r="H88" s="22"/>
      <c r="I88" s="22"/>
      <c r="J88" s="22"/>
      <c r="K88" s="22"/>
      <c r="L88" s="22"/>
      <c r="M88" s="22"/>
      <c r="N88" s="22"/>
      <c r="O88" s="51"/>
      <c r="P88" s="51"/>
      <c r="Q88" s="22"/>
      <c r="R88" s="22"/>
    </row>
    <row r="89" spans="1:20" ht="26.25" customHeight="1" x14ac:dyDescent="0.25">
      <c r="A89" s="23" t="s">
        <v>31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52"/>
      <c r="P89" s="52"/>
      <c r="Q89" s="20"/>
      <c r="R89" s="20"/>
    </row>
    <row r="90" spans="1:20" ht="26.25" customHeight="1" x14ac:dyDescent="0.25">
      <c r="A90" s="23" t="s">
        <v>56</v>
      </c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52"/>
      <c r="P90" s="52"/>
      <c r="Q90" s="20"/>
      <c r="R90" s="20"/>
    </row>
    <row r="91" spans="1:20" ht="26.25" customHeight="1" x14ac:dyDescent="0.25">
      <c r="A91" s="23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52"/>
      <c r="P91" s="52"/>
      <c r="Q91" s="20"/>
      <c r="R91" s="20"/>
    </row>
    <row r="92" spans="1:20" ht="20.25" x14ac:dyDescent="0.3">
      <c r="A92" s="4" t="s">
        <v>16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4"/>
      <c r="O92" s="50"/>
      <c r="P92" s="50"/>
      <c r="Q92" s="14"/>
      <c r="R92" s="14"/>
    </row>
    <row r="93" spans="1:20" ht="20.25" x14ac:dyDescent="0.3">
      <c r="A93" s="4" t="s">
        <v>11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4"/>
      <c r="O93" s="50"/>
      <c r="P93" s="50"/>
      <c r="Q93" s="14"/>
      <c r="R93" s="14"/>
    </row>
    <row r="94" spans="1:20" ht="20.25" x14ac:dyDescent="0.3">
      <c r="A94" s="4"/>
      <c r="B94" s="10" t="s">
        <v>12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4"/>
      <c r="O94" s="50"/>
      <c r="P94" s="50"/>
      <c r="Q94" s="14"/>
      <c r="R94" s="14"/>
    </row>
    <row r="95" spans="1:20" ht="20.25" x14ac:dyDescent="0.25">
      <c r="A95" s="73" t="s">
        <v>21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</row>
    <row r="96" spans="1:20" ht="20.25" x14ac:dyDescent="0.25">
      <c r="A96" s="73" t="s">
        <v>20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</row>
    <row r="97" spans="1:18" ht="20.25" x14ac:dyDescent="0.25">
      <c r="A97" s="8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53"/>
      <c r="P97" s="53"/>
      <c r="Q97" s="4"/>
      <c r="R97" s="4"/>
    </row>
    <row r="98" spans="1:18" ht="21" thickBot="1" x14ac:dyDescent="0.3">
      <c r="A98" s="74"/>
      <c r="B98" s="74"/>
      <c r="C98" s="74"/>
      <c r="D98" s="74"/>
      <c r="E98" s="74"/>
      <c r="F98" s="56"/>
      <c r="G98" s="4"/>
      <c r="H98" s="4"/>
      <c r="I98" s="4"/>
      <c r="J98" s="4"/>
      <c r="K98" s="4"/>
      <c r="L98" s="4"/>
      <c r="M98" s="4"/>
      <c r="N98" s="71"/>
      <c r="O98" s="71"/>
      <c r="P98" s="71"/>
      <c r="Q98" s="71"/>
      <c r="R98" s="71"/>
    </row>
    <row r="99" spans="1:18" ht="20.25" x14ac:dyDescent="0.25">
      <c r="A99" s="69" t="s">
        <v>13</v>
      </c>
      <c r="B99" s="69"/>
      <c r="C99" s="69"/>
      <c r="D99" s="69"/>
      <c r="E99" s="69"/>
      <c r="F99" s="56"/>
      <c r="G99" s="4"/>
      <c r="H99" s="4"/>
      <c r="I99" s="4"/>
      <c r="J99" s="4"/>
      <c r="K99" s="4"/>
      <c r="L99" s="4"/>
      <c r="M99" s="4"/>
      <c r="N99" s="70"/>
      <c r="O99" s="70"/>
      <c r="P99" s="70"/>
      <c r="Q99" s="70"/>
      <c r="R99" s="70"/>
    </row>
    <row r="100" spans="1:18" ht="20.25" x14ac:dyDescent="0.25">
      <c r="A100" s="8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53"/>
      <c r="P100" s="53"/>
      <c r="Q100" s="4"/>
      <c r="R100" s="4"/>
    </row>
    <row r="101" spans="1:18" ht="21" thickBot="1" x14ac:dyDescent="0.3">
      <c r="A101" s="8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71"/>
      <c r="O101" s="71"/>
      <c r="P101" s="71"/>
      <c r="Q101" s="71"/>
      <c r="R101" s="71"/>
    </row>
    <row r="102" spans="1:18" ht="20.25" x14ac:dyDescent="0.25">
      <c r="A102" s="8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70"/>
      <c r="O102" s="70"/>
      <c r="P102" s="70"/>
      <c r="Q102" s="70"/>
      <c r="R102" s="70"/>
    </row>
  </sheetData>
  <mergeCells count="25">
    <mergeCell ref="A99:E99"/>
    <mergeCell ref="N99:R99"/>
    <mergeCell ref="N101:R101"/>
    <mergeCell ref="N102:R102"/>
    <mergeCell ref="A87:R87"/>
    <mergeCell ref="A95:R95"/>
    <mergeCell ref="A98:E98"/>
    <mergeCell ref="N98:R98"/>
    <mergeCell ref="A96:R96"/>
    <mergeCell ref="A2:R2"/>
    <mergeCell ref="A3:R3"/>
    <mergeCell ref="A4:R4"/>
    <mergeCell ref="A5:R5"/>
    <mergeCell ref="A6:R6"/>
    <mergeCell ref="A83:E83"/>
    <mergeCell ref="A85:D85"/>
    <mergeCell ref="A86:D86"/>
    <mergeCell ref="R9:R15"/>
    <mergeCell ref="R16:R32"/>
    <mergeCell ref="R43:R56"/>
    <mergeCell ref="R80:R82"/>
    <mergeCell ref="R33:R42"/>
    <mergeCell ref="R57:R60"/>
    <mergeCell ref="R61:R68"/>
    <mergeCell ref="R69:R79"/>
  </mergeCells>
  <pageMargins left="0.25" right="0.25" top="0.75" bottom="0.75" header="0.3" footer="0.3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259C17-0392-48E7-8879-3AD710183941}"/>
</file>

<file path=customXml/itemProps2.xml><?xml version="1.0" encoding="utf-8"?>
<ds:datastoreItem xmlns:ds="http://schemas.openxmlformats.org/officeDocument/2006/customXml" ds:itemID="{A1CB0065-1952-4D5F-837B-A58E534798C4}"/>
</file>

<file path=customXml/itemProps3.xml><?xml version="1.0" encoding="utf-8"?>
<ds:datastoreItem xmlns:ds="http://schemas.openxmlformats.org/officeDocument/2006/customXml" ds:itemID="{A83B381A-5F8A-4405-A955-2BFF44603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2019-06-28T08:40:11Z</cp:lastPrinted>
  <dcterms:created xsi:type="dcterms:W3CDTF">2016-10-11T08:44:59Z</dcterms:created>
  <dcterms:modified xsi:type="dcterms:W3CDTF">2022-05-05T08:13:30Z</dcterms:modified>
</cp:coreProperties>
</file>