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2 Дог ПРОДАЖА\263 0140-PROC-2022 Продажа излишков ВР\02. Документы для публикации\"/>
    </mc:Choice>
  </mc:AlternateContent>
  <bookViews>
    <workbookView xWindow="0" yWindow="0" windowWidth="28800" windowHeight="12300"/>
  </bookViews>
  <sheets>
    <sheet name="Лист3" sheetId="3" r:id="rId1"/>
    <sheet name="№ 0053-PROC" sheetId="2" r:id="rId2"/>
  </sheets>
  <definedNames>
    <definedName name="_xlnm._FilterDatabase" localSheetId="0" hidden="1">Лист3!$A$8:$O$241</definedName>
  </definedNames>
  <calcPr calcId="162913"/>
</workbook>
</file>

<file path=xl/calcChain.xml><?xml version="1.0" encoding="utf-8"?>
<calcChain xmlns="http://schemas.openxmlformats.org/spreadsheetml/2006/main">
  <c r="G71" i="3" l="1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70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9" i="3"/>
  <c r="L10" i="3" l="1"/>
  <c r="M10" i="3" s="1"/>
  <c r="L11" i="3"/>
  <c r="M11" i="3" s="1"/>
  <c r="L12" i="3"/>
  <c r="M12" i="3" s="1"/>
  <c r="L13" i="3"/>
  <c r="M13" i="3" s="1"/>
  <c r="L14" i="3"/>
  <c r="M14" i="3" s="1"/>
  <c r="L15" i="3"/>
  <c r="M15" i="3" s="1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L25" i="3"/>
  <c r="M25" i="3" s="1"/>
  <c r="L26" i="3"/>
  <c r="M26" i="3" s="1"/>
  <c r="L27" i="3"/>
  <c r="M27" i="3" s="1"/>
  <c r="L28" i="3"/>
  <c r="M28" i="3" s="1"/>
  <c r="L29" i="3"/>
  <c r="M29" i="3" s="1"/>
  <c r="L30" i="3"/>
  <c r="M30" i="3" s="1"/>
  <c r="L31" i="3"/>
  <c r="M31" i="3" s="1"/>
  <c r="L32" i="3"/>
  <c r="M32" i="3" s="1"/>
  <c r="L33" i="3"/>
  <c r="M33" i="3" s="1"/>
  <c r="L34" i="3"/>
  <c r="M34" i="3" s="1"/>
  <c r="L35" i="3"/>
  <c r="M35" i="3" s="1"/>
  <c r="L36" i="3"/>
  <c r="M36" i="3" s="1"/>
  <c r="L37" i="3"/>
  <c r="M37" i="3" s="1"/>
  <c r="L38" i="3"/>
  <c r="M38" i="3" s="1"/>
  <c r="L39" i="3"/>
  <c r="M39" i="3" s="1"/>
  <c r="L40" i="3"/>
  <c r="M40" i="3" s="1"/>
  <c r="L41" i="3"/>
  <c r="M41" i="3" s="1"/>
  <c r="L42" i="3"/>
  <c r="M42" i="3" s="1"/>
  <c r="L43" i="3"/>
  <c r="M43" i="3" s="1"/>
  <c r="L44" i="3"/>
  <c r="M44" i="3" s="1"/>
  <c r="L45" i="3"/>
  <c r="M45" i="3" s="1"/>
  <c r="L46" i="3"/>
  <c r="M46" i="3" s="1"/>
  <c r="L47" i="3"/>
  <c r="M47" i="3" s="1"/>
  <c r="L48" i="3"/>
  <c r="M48" i="3" s="1"/>
  <c r="L49" i="3"/>
  <c r="M49" i="3" s="1"/>
  <c r="L50" i="3"/>
  <c r="M50" i="3" s="1"/>
  <c r="L51" i="3"/>
  <c r="M51" i="3" s="1"/>
  <c r="L52" i="3"/>
  <c r="M52" i="3" s="1"/>
  <c r="L53" i="3"/>
  <c r="M53" i="3" s="1"/>
  <c r="L54" i="3"/>
  <c r="M54" i="3" s="1"/>
  <c r="L55" i="3"/>
  <c r="M55" i="3" s="1"/>
  <c r="L56" i="3"/>
  <c r="M56" i="3" s="1"/>
  <c r="L57" i="3"/>
  <c r="M57" i="3" s="1"/>
  <c r="L58" i="3"/>
  <c r="M58" i="3" s="1"/>
  <c r="L59" i="3"/>
  <c r="M59" i="3" s="1"/>
  <c r="L60" i="3"/>
  <c r="M60" i="3" s="1"/>
  <c r="L61" i="3"/>
  <c r="M61" i="3" s="1"/>
  <c r="L62" i="3"/>
  <c r="M62" i="3"/>
  <c r="L63" i="3"/>
  <c r="M63" i="3" s="1"/>
  <c r="L64" i="3"/>
  <c r="M64" i="3" s="1"/>
  <c r="L65" i="3"/>
  <c r="M65" i="3" s="1"/>
  <c r="L66" i="3"/>
  <c r="M66" i="3" s="1"/>
  <c r="L67" i="3"/>
  <c r="M67" i="3" s="1"/>
  <c r="L68" i="3"/>
  <c r="M68" i="3" s="1"/>
  <c r="L69" i="3"/>
  <c r="M69" i="3" s="1"/>
  <c r="L70" i="3"/>
  <c r="M70" i="3" s="1"/>
  <c r="L71" i="3"/>
  <c r="M71" i="3" s="1"/>
  <c r="L72" i="3"/>
  <c r="M72" i="3" s="1"/>
  <c r="L73" i="3"/>
  <c r="M73" i="3" s="1"/>
  <c r="L74" i="3"/>
  <c r="M74" i="3" s="1"/>
  <c r="L75" i="3"/>
  <c r="M75" i="3" s="1"/>
  <c r="L76" i="3"/>
  <c r="M76" i="3" s="1"/>
  <c r="L77" i="3"/>
  <c r="M77" i="3"/>
  <c r="L78" i="3"/>
  <c r="M78" i="3" s="1"/>
  <c r="L79" i="3"/>
  <c r="M79" i="3" s="1"/>
  <c r="L80" i="3"/>
  <c r="M80" i="3" s="1"/>
  <c r="L81" i="3"/>
  <c r="M81" i="3" s="1"/>
  <c r="L82" i="3"/>
  <c r="M82" i="3" s="1"/>
  <c r="L83" i="3"/>
  <c r="M83" i="3" s="1"/>
  <c r="L84" i="3"/>
  <c r="M84" i="3" s="1"/>
  <c r="L85" i="3"/>
  <c r="M85" i="3" s="1"/>
  <c r="L86" i="3"/>
  <c r="M86" i="3" s="1"/>
  <c r="L87" i="3"/>
  <c r="M87" i="3" s="1"/>
  <c r="L88" i="3"/>
  <c r="M88" i="3" s="1"/>
  <c r="L89" i="3"/>
  <c r="M89" i="3" s="1"/>
  <c r="L90" i="3"/>
  <c r="M90" i="3" s="1"/>
  <c r="L91" i="3"/>
  <c r="M91" i="3" s="1"/>
  <c r="L92" i="3"/>
  <c r="M92" i="3" s="1"/>
  <c r="L93" i="3"/>
  <c r="M93" i="3" s="1"/>
  <c r="L94" i="3"/>
  <c r="M94" i="3" s="1"/>
  <c r="L95" i="3"/>
  <c r="M95" i="3" s="1"/>
  <c r="L96" i="3"/>
  <c r="M96" i="3" s="1"/>
  <c r="L97" i="3"/>
  <c r="M97" i="3" s="1"/>
  <c r="L98" i="3"/>
  <c r="M98" i="3" s="1"/>
  <c r="L99" i="3"/>
  <c r="M99" i="3" s="1"/>
  <c r="L100" i="3"/>
  <c r="M100" i="3" s="1"/>
  <c r="L101" i="3"/>
  <c r="M101" i="3" s="1"/>
  <c r="L102" i="3"/>
  <c r="M102" i="3" s="1"/>
  <c r="L103" i="3"/>
  <c r="M103" i="3" s="1"/>
  <c r="L104" i="3"/>
  <c r="M104" i="3" s="1"/>
  <c r="L105" i="3"/>
  <c r="M105" i="3" s="1"/>
  <c r="L106" i="3"/>
  <c r="M106" i="3" s="1"/>
  <c r="L107" i="3"/>
  <c r="M107" i="3" s="1"/>
  <c r="L108" i="3"/>
  <c r="M108" i="3" s="1"/>
  <c r="L109" i="3"/>
  <c r="M109" i="3" s="1"/>
  <c r="L110" i="3"/>
  <c r="M110" i="3" s="1"/>
  <c r="L111" i="3"/>
  <c r="M111" i="3" s="1"/>
  <c r="L112" i="3"/>
  <c r="M112" i="3" s="1"/>
  <c r="L113" i="3"/>
  <c r="M113" i="3" s="1"/>
  <c r="L114" i="3"/>
  <c r="M114" i="3" s="1"/>
  <c r="L115" i="3"/>
  <c r="M115" i="3" s="1"/>
  <c r="L116" i="3"/>
  <c r="M116" i="3" s="1"/>
  <c r="L117" i="3"/>
  <c r="M117" i="3" s="1"/>
  <c r="L118" i="3"/>
  <c r="M118" i="3" s="1"/>
  <c r="L119" i="3"/>
  <c r="M119" i="3" s="1"/>
  <c r="L120" i="3"/>
  <c r="M120" i="3" s="1"/>
  <c r="L121" i="3"/>
  <c r="M121" i="3" s="1"/>
  <c r="L122" i="3"/>
  <c r="M122" i="3" s="1"/>
  <c r="L123" i="3"/>
  <c r="M123" i="3" s="1"/>
  <c r="L124" i="3"/>
  <c r="M124" i="3" s="1"/>
  <c r="L125" i="3"/>
  <c r="M125" i="3" s="1"/>
  <c r="L126" i="3"/>
  <c r="M126" i="3" s="1"/>
  <c r="L127" i="3"/>
  <c r="M127" i="3" s="1"/>
  <c r="L128" i="3"/>
  <c r="M128" i="3" s="1"/>
  <c r="L129" i="3"/>
  <c r="M129" i="3" s="1"/>
  <c r="L130" i="3"/>
  <c r="M130" i="3" s="1"/>
  <c r="L131" i="3"/>
  <c r="M131" i="3" s="1"/>
  <c r="L132" i="3"/>
  <c r="M132" i="3" s="1"/>
  <c r="L133" i="3"/>
  <c r="M133" i="3" s="1"/>
  <c r="L134" i="3"/>
  <c r="M134" i="3" s="1"/>
  <c r="L135" i="3"/>
  <c r="M135" i="3" s="1"/>
  <c r="L136" i="3"/>
  <c r="M136" i="3" s="1"/>
  <c r="L137" i="3"/>
  <c r="M137" i="3" s="1"/>
  <c r="L138" i="3"/>
  <c r="M138" i="3" s="1"/>
  <c r="L139" i="3"/>
  <c r="M139" i="3" s="1"/>
  <c r="L140" i="3"/>
  <c r="M140" i="3" s="1"/>
  <c r="L141" i="3"/>
  <c r="M141" i="3" s="1"/>
  <c r="L142" i="3"/>
  <c r="M142" i="3" s="1"/>
  <c r="L143" i="3"/>
  <c r="M143" i="3" s="1"/>
  <c r="L144" i="3"/>
  <c r="M144" i="3" s="1"/>
  <c r="L145" i="3"/>
  <c r="M145" i="3" s="1"/>
  <c r="L146" i="3"/>
  <c r="M146" i="3" s="1"/>
  <c r="L147" i="3"/>
  <c r="M147" i="3" s="1"/>
  <c r="L148" i="3"/>
  <c r="M148" i="3" s="1"/>
  <c r="L149" i="3"/>
  <c r="M149" i="3" s="1"/>
  <c r="L150" i="3"/>
  <c r="M150" i="3" s="1"/>
  <c r="L151" i="3"/>
  <c r="M151" i="3" s="1"/>
  <c r="L152" i="3"/>
  <c r="M152" i="3" s="1"/>
  <c r="L153" i="3"/>
  <c r="M153" i="3" s="1"/>
  <c r="L154" i="3"/>
  <c r="M154" i="3" s="1"/>
  <c r="L155" i="3"/>
  <c r="M155" i="3" s="1"/>
  <c r="L156" i="3"/>
  <c r="M156" i="3" s="1"/>
  <c r="L157" i="3"/>
  <c r="M157" i="3" s="1"/>
  <c r="L158" i="3"/>
  <c r="M158" i="3" s="1"/>
  <c r="L159" i="3"/>
  <c r="M159" i="3" s="1"/>
  <c r="L160" i="3"/>
  <c r="M160" i="3" s="1"/>
  <c r="L161" i="3"/>
  <c r="M161" i="3" s="1"/>
  <c r="L162" i="3"/>
  <c r="M162" i="3" s="1"/>
  <c r="L163" i="3"/>
  <c r="M163" i="3" s="1"/>
  <c r="L164" i="3"/>
  <c r="M164" i="3" s="1"/>
  <c r="L165" i="3"/>
  <c r="M165" i="3" s="1"/>
  <c r="L166" i="3"/>
  <c r="M166" i="3" s="1"/>
  <c r="L167" i="3"/>
  <c r="M167" i="3" s="1"/>
  <c r="L168" i="3"/>
  <c r="M168" i="3" s="1"/>
  <c r="L169" i="3"/>
  <c r="M169" i="3" s="1"/>
  <c r="L170" i="3"/>
  <c r="M170" i="3" s="1"/>
  <c r="L171" i="3"/>
  <c r="M171" i="3" s="1"/>
  <c r="L172" i="3"/>
  <c r="M172" i="3" s="1"/>
  <c r="L173" i="3"/>
  <c r="M173" i="3" s="1"/>
  <c r="L174" i="3"/>
  <c r="M174" i="3" s="1"/>
  <c r="L175" i="3"/>
  <c r="M175" i="3" s="1"/>
  <c r="L176" i="3"/>
  <c r="M176" i="3" s="1"/>
  <c r="L177" i="3"/>
  <c r="M177" i="3" s="1"/>
  <c r="L178" i="3"/>
  <c r="M178" i="3" s="1"/>
  <c r="L179" i="3"/>
  <c r="M179" i="3" s="1"/>
  <c r="L180" i="3"/>
  <c r="M180" i="3" s="1"/>
  <c r="L181" i="3"/>
  <c r="M181" i="3" s="1"/>
  <c r="L182" i="3"/>
  <c r="M182" i="3" s="1"/>
  <c r="L183" i="3"/>
  <c r="M183" i="3" s="1"/>
  <c r="L184" i="3"/>
  <c r="M184" i="3" s="1"/>
  <c r="L185" i="3"/>
  <c r="M185" i="3" s="1"/>
  <c r="L186" i="3"/>
  <c r="M186" i="3" s="1"/>
  <c r="L187" i="3"/>
  <c r="M187" i="3" s="1"/>
  <c r="L188" i="3"/>
  <c r="M188" i="3" s="1"/>
  <c r="L189" i="3"/>
  <c r="M189" i="3" s="1"/>
  <c r="L190" i="3"/>
  <c r="M190" i="3" s="1"/>
  <c r="L191" i="3"/>
  <c r="M191" i="3" s="1"/>
  <c r="L192" i="3"/>
  <c r="M192" i="3" s="1"/>
  <c r="L193" i="3"/>
  <c r="M193" i="3" s="1"/>
  <c r="L194" i="3"/>
  <c r="M194" i="3" s="1"/>
  <c r="L195" i="3"/>
  <c r="M195" i="3" s="1"/>
  <c r="L196" i="3"/>
  <c r="M196" i="3" s="1"/>
  <c r="L197" i="3"/>
  <c r="M197" i="3" s="1"/>
  <c r="L198" i="3"/>
  <c r="M198" i="3" s="1"/>
  <c r="L199" i="3"/>
  <c r="M199" i="3" s="1"/>
  <c r="L200" i="3"/>
  <c r="M200" i="3" s="1"/>
  <c r="L201" i="3"/>
  <c r="M201" i="3" s="1"/>
  <c r="L202" i="3"/>
  <c r="M202" i="3" s="1"/>
  <c r="L203" i="3"/>
  <c r="M203" i="3" s="1"/>
  <c r="L204" i="3"/>
  <c r="M204" i="3" s="1"/>
  <c r="L205" i="3"/>
  <c r="M205" i="3" s="1"/>
  <c r="L206" i="3"/>
  <c r="M206" i="3" s="1"/>
  <c r="L207" i="3"/>
  <c r="M207" i="3" s="1"/>
  <c r="L208" i="3"/>
  <c r="M208" i="3" s="1"/>
  <c r="L209" i="3"/>
  <c r="M209" i="3" s="1"/>
  <c r="L210" i="3"/>
  <c r="M210" i="3" s="1"/>
  <c r="L211" i="3"/>
  <c r="M211" i="3" s="1"/>
  <c r="L212" i="3"/>
  <c r="M212" i="3" s="1"/>
  <c r="L213" i="3"/>
  <c r="M213" i="3" s="1"/>
  <c r="L214" i="3"/>
  <c r="M214" i="3" s="1"/>
  <c r="L215" i="3"/>
  <c r="M215" i="3" s="1"/>
  <c r="L216" i="3"/>
  <c r="M216" i="3" s="1"/>
  <c r="L217" i="3"/>
  <c r="M217" i="3" s="1"/>
  <c r="L218" i="3"/>
  <c r="M218" i="3" s="1"/>
  <c r="L219" i="3"/>
  <c r="M219" i="3" s="1"/>
  <c r="L220" i="3"/>
  <c r="M220" i="3" s="1"/>
  <c r="L221" i="3"/>
  <c r="M221" i="3" s="1"/>
  <c r="L222" i="3"/>
  <c r="M222" i="3" s="1"/>
  <c r="L223" i="3"/>
  <c r="M223" i="3" s="1"/>
  <c r="L224" i="3"/>
  <c r="M224" i="3" s="1"/>
  <c r="L225" i="3"/>
  <c r="M225" i="3" s="1"/>
  <c r="L226" i="3"/>
  <c r="M226" i="3" s="1"/>
  <c r="L227" i="3"/>
  <c r="M227" i="3" s="1"/>
  <c r="L228" i="3"/>
  <c r="M228" i="3" s="1"/>
  <c r="L229" i="3"/>
  <c r="M229" i="3" s="1"/>
  <c r="L230" i="3"/>
  <c r="M230" i="3" s="1"/>
  <c r="L231" i="3"/>
  <c r="M231" i="3" s="1"/>
  <c r="L232" i="3"/>
  <c r="M232" i="3" s="1"/>
  <c r="L233" i="3"/>
  <c r="M233" i="3" s="1"/>
  <c r="L234" i="3"/>
  <c r="M234" i="3" s="1"/>
  <c r="L235" i="3"/>
  <c r="M235" i="3" s="1"/>
  <c r="L236" i="3"/>
  <c r="M236" i="3" s="1"/>
  <c r="L237" i="3"/>
  <c r="M237" i="3" s="1"/>
  <c r="L238" i="3"/>
  <c r="M238" i="3" s="1"/>
  <c r="L239" i="3"/>
  <c r="M239" i="3" s="1"/>
  <c r="L240" i="3"/>
  <c r="M240" i="3" s="1"/>
  <c r="L9" i="3"/>
  <c r="I79" i="3"/>
  <c r="I87" i="3"/>
  <c r="I95" i="3"/>
  <c r="I103" i="3"/>
  <c r="I111" i="3"/>
  <c r="I119" i="3"/>
  <c r="I127" i="3"/>
  <c r="I135" i="3"/>
  <c r="I143" i="3"/>
  <c r="I151" i="3"/>
  <c r="I159" i="3"/>
  <c r="I167" i="3"/>
  <c r="I175" i="3"/>
  <c r="I183" i="3"/>
  <c r="I191" i="3"/>
  <c r="I199" i="3"/>
  <c r="I207" i="3"/>
  <c r="I215" i="3"/>
  <c r="I223" i="3"/>
  <c r="I231" i="3"/>
  <c r="I239" i="3"/>
  <c r="I10" i="3"/>
  <c r="J10" i="3"/>
  <c r="I11" i="3"/>
  <c r="J11" i="3"/>
  <c r="I12" i="3"/>
  <c r="J12" i="3"/>
  <c r="I13" i="3"/>
  <c r="J13" i="3"/>
  <c r="I14" i="3"/>
  <c r="J14" i="3"/>
  <c r="I15" i="3"/>
  <c r="J15" i="3"/>
  <c r="I16" i="3"/>
  <c r="J16" i="3"/>
  <c r="I17" i="3"/>
  <c r="J17" i="3"/>
  <c r="I18" i="3"/>
  <c r="J18" i="3"/>
  <c r="I19" i="3"/>
  <c r="J19" i="3"/>
  <c r="I20" i="3"/>
  <c r="J20" i="3"/>
  <c r="I21" i="3"/>
  <c r="J21" i="3"/>
  <c r="I22" i="3"/>
  <c r="J22" i="3"/>
  <c r="I23" i="3"/>
  <c r="J23" i="3"/>
  <c r="I24" i="3"/>
  <c r="J24" i="3"/>
  <c r="I25" i="3"/>
  <c r="J25" i="3"/>
  <c r="I26" i="3"/>
  <c r="J26" i="3"/>
  <c r="I27" i="3"/>
  <c r="J27" i="3"/>
  <c r="I28" i="3"/>
  <c r="J28" i="3"/>
  <c r="I29" i="3"/>
  <c r="J29" i="3"/>
  <c r="I30" i="3"/>
  <c r="J30" i="3"/>
  <c r="I31" i="3"/>
  <c r="J31" i="3"/>
  <c r="I32" i="3"/>
  <c r="J32" i="3"/>
  <c r="I33" i="3"/>
  <c r="J33" i="3"/>
  <c r="I34" i="3"/>
  <c r="J34" i="3"/>
  <c r="I35" i="3"/>
  <c r="J35" i="3"/>
  <c r="I36" i="3"/>
  <c r="J36" i="3"/>
  <c r="I37" i="3"/>
  <c r="J37" i="3"/>
  <c r="I38" i="3"/>
  <c r="J38" i="3"/>
  <c r="I39" i="3"/>
  <c r="J39" i="3"/>
  <c r="I40" i="3"/>
  <c r="J40" i="3"/>
  <c r="I41" i="3"/>
  <c r="J41" i="3"/>
  <c r="I42" i="3"/>
  <c r="J42" i="3"/>
  <c r="I43" i="3"/>
  <c r="J43" i="3"/>
  <c r="I44" i="3"/>
  <c r="J44" i="3"/>
  <c r="I45" i="3"/>
  <c r="J45" i="3"/>
  <c r="I46" i="3"/>
  <c r="J46" i="3"/>
  <c r="I47" i="3"/>
  <c r="J47" i="3"/>
  <c r="I48" i="3"/>
  <c r="J48" i="3"/>
  <c r="I49" i="3"/>
  <c r="J49" i="3"/>
  <c r="I50" i="3"/>
  <c r="J50" i="3"/>
  <c r="I51" i="3"/>
  <c r="J51" i="3"/>
  <c r="I52" i="3"/>
  <c r="J52" i="3"/>
  <c r="I53" i="3"/>
  <c r="J53" i="3"/>
  <c r="I54" i="3"/>
  <c r="J54" i="3"/>
  <c r="I55" i="3"/>
  <c r="J55" i="3"/>
  <c r="I56" i="3"/>
  <c r="J56" i="3"/>
  <c r="I57" i="3"/>
  <c r="J57" i="3"/>
  <c r="I58" i="3"/>
  <c r="J58" i="3"/>
  <c r="I59" i="3"/>
  <c r="J59" i="3"/>
  <c r="I60" i="3"/>
  <c r="J60" i="3"/>
  <c r="I61" i="3"/>
  <c r="J61" i="3"/>
  <c r="I62" i="3"/>
  <c r="J62" i="3"/>
  <c r="I63" i="3"/>
  <c r="J63" i="3"/>
  <c r="I64" i="3"/>
  <c r="J64" i="3"/>
  <c r="I65" i="3"/>
  <c r="J65" i="3"/>
  <c r="I66" i="3"/>
  <c r="J66" i="3"/>
  <c r="I67" i="3"/>
  <c r="J67" i="3"/>
  <c r="I68" i="3"/>
  <c r="J68" i="3"/>
  <c r="I69" i="3"/>
  <c r="J69" i="3"/>
  <c r="I70" i="3"/>
  <c r="J70" i="3"/>
  <c r="I71" i="3"/>
  <c r="J71" i="3"/>
  <c r="I72" i="3"/>
  <c r="J72" i="3"/>
  <c r="I73" i="3"/>
  <c r="J73" i="3"/>
  <c r="I74" i="3"/>
  <c r="J74" i="3"/>
  <c r="I75" i="3"/>
  <c r="J75" i="3"/>
  <c r="I76" i="3"/>
  <c r="J76" i="3"/>
  <c r="I77" i="3"/>
  <c r="J77" i="3"/>
  <c r="I78" i="3"/>
  <c r="J78" i="3"/>
  <c r="J79" i="3"/>
  <c r="I80" i="3"/>
  <c r="J80" i="3"/>
  <c r="I81" i="3"/>
  <c r="J81" i="3"/>
  <c r="I82" i="3"/>
  <c r="J82" i="3"/>
  <c r="I83" i="3"/>
  <c r="J83" i="3"/>
  <c r="I84" i="3"/>
  <c r="J84" i="3"/>
  <c r="I85" i="3"/>
  <c r="J85" i="3"/>
  <c r="I86" i="3"/>
  <c r="J86" i="3"/>
  <c r="J87" i="3"/>
  <c r="I88" i="3"/>
  <c r="J88" i="3"/>
  <c r="I89" i="3"/>
  <c r="J89" i="3"/>
  <c r="I90" i="3"/>
  <c r="J90" i="3"/>
  <c r="I91" i="3"/>
  <c r="J91" i="3"/>
  <c r="I92" i="3"/>
  <c r="J92" i="3"/>
  <c r="I93" i="3"/>
  <c r="J93" i="3"/>
  <c r="I94" i="3"/>
  <c r="J94" i="3"/>
  <c r="J95" i="3"/>
  <c r="I96" i="3"/>
  <c r="J96" i="3"/>
  <c r="I97" i="3"/>
  <c r="J97" i="3"/>
  <c r="I98" i="3"/>
  <c r="J98" i="3"/>
  <c r="I99" i="3"/>
  <c r="J99" i="3"/>
  <c r="I100" i="3"/>
  <c r="J100" i="3"/>
  <c r="I101" i="3"/>
  <c r="J101" i="3"/>
  <c r="I102" i="3"/>
  <c r="J102" i="3"/>
  <c r="J103" i="3"/>
  <c r="I104" i="3"/>
  <c r="J104" i="3"/>
  <c r="I105" i="3"/>
  <c r="J105" i="3"/>
  <c r="I106" i="3"/>
  <c r="J106" i="3"/>
  <c r="I107" i="3"/>
  <c r="J107" i="3"/>
  <c r="I108" i="3"/>
  <c r="J108" i="3"/>
  <c r="I109" i="3"/>
  <c r="J109" i="3"/>
  <c r="I110" i="3"/>
  <c r="J110" i="3"/>
  <c r="J111" i="3"/>
  <c r="I112" i="3"/>
  <c r="J112" i="3"/>
  <c r="I113" i="3"/>
  <c r="J113" i="3"/>
  <c r="I114" i="3"/>
  <c r="J114" i="3"/>
  <c r="I115" i="3"/>
  <c r="J115" i="3"/>
  <c r="I116" i="3"/>
  <c r="J116" i="3"/>
  <c r="I117" i="3"/>
  <c r="J117" i="3"/>
  <c r="I118" i="3"/>
  <c r="J118" i="3"/>
  <c r="J119" i="3"/>
  <c r="I120" i="3"/>
  <c r="J120" i="3"/>
  <c r="I121" i="3"/>
  <c r="J121" i="3"/>
  <c r="I122" i="3"/>
  <c r="J122" i="3"/>
  <c r="I123" i="3"/>
  <c r="J123" i="3"/>
  <c r="I124" i="3"/>
  <c r="J124" i="3"/>
  <c r="I125" i="3"/>
  <c r="J125" i="3"/>
  <c r="I126" i="3"/>
  <c r="J126" i="3"/>
  <c r="J127" i="3"/>
  <c r="I128" i="3"/>
  <c r="J128" i="3"/>
  <c r="I129" i="3"/>
  <c r="J129" i="3"/>
  <c r="I130" i="3"/>
  <c r="J130" i="3"/>
  <c r="I131" i="3"/>
  <c r="J131" i="3"/>
  <c r="I132" i="3"/>
  <c r="J132" i="3"/>
  <c r="I133" i="3"/>
  <c r="J133" i="3"/>
  <c r="I134" i="3"/>
  <c r="J134" i="3"/>
  <c r="J135" i="3"/>
  <c r="I136" i="3"/>
  <c r="J136" i="3"/>
  <c r="I137" i="3"/>
  <c r="J137" i="3"/>
  <c r="I138" i="3"/>
  <c r="J138" i="3"/>
  <c r="I139" i="3"/>
  <c r="J139" i="3"/>
  <c r="I140" i="3"/>
  <c r="J140" i="3"/>
  <c r="I141" i="3"/>
  <c r="J141" i="3"/>
  <c r="I142" i="3"/>
  <c r="J142" i="3"/>
  <c r="J143" i="3"/>
  <c r="I144" i="3"/>
  <c r="J144" i="3"/>
  <c r="I145" i="3"/>
  <c r="J145" i="3"/>
  <c r="I146" i="3"/>
  <c r="J146" i="3"/>
  <c r="I147" i="3"/>
  <c r="J147" i="3"/>
  <c r="I148" i="3"/>
  <c r="J148" i="3"/>
  <c r="I149" i="3"/>
  <c r="J149" i="3"/>
  <c r="I150" i="3"/>
  <c r="J150" i="3"/>
  <c r="J151" i="3"/>
  <c r="I152" i="3"/>
  <c r="J152" i="3"/>
  <c r="I153" i="3"/>
  <c r="J153" i="3"/>
  <c r="I154" i="3"/>
  <c r="J154" i="3"/>
  <c r="I155" i="3"/>
  <c r="J155" i="3"/>
  <c r="I156" i="3"/>
  <c r="J156" i="3"/>
  <c r="I157" i="3"/>
  <c r="J157" i="3"/>
  <c r="I158" i="3"/>
  <c r="J158" i="3"/>
  <c r="J159" i="3"/>
  <c r="I160" i="3"/>
  <c r="J160" i="3"/>
  <c r="I161" i="3"/>
  <c r="J161" i="3"/>
  <c r="I162" i="3"/>
  <c r="J162" i="3"/>
  <c r="I163" i="3"/>
  <c r="J163" i="3"/>
  <c r="I164" i="3"/>
  <c r="J164" i="3"/>
  <c r="I165" i="3"/>
  <c r="J165" i="3"/>
  <c r="I166" i="3"/>
  <c r="J166" i="3"/>
  <c r="J167" i="3"/>
  <c r="I168" i="3"/>
  <c r="J168" i="3"/>
  <c r="I169" i="3"/>
  <c r="J169" i="3"/>
  <c r="I170" i="3"/>
  <c r="J170" i="3"/>
  <c r="I171" i="3"/>
  <c r="J171" i="3"/>
  <c r="I172" i="3"/>
  <c r="J172" i="3"/>
  <c r="I173" i="3"/>
  <c r="J173" i="3"/>
  <c r="I174" i="3"/>
  <c r="J174" i="3"/>
  <c r="J175" i="3"/>
  <c r="I176" i="3"/>
  <c r="J176" i="3"/>
  <c r="I177" i="3"/>
  <c r="J177" i="3"/>
  <c r="I178" i="3"/>
  <c r="J178" i="3"/>
  <c r="I179" i="3"/>
  <c r="J179" i="3"/>
  <c r="I180" i="3"/>
  <c r="J180" i="3"/>
  <c r="I181" i="3"/>
  <c r="J181" i="3"/>
  <c r="I182" i="3"/>
  <c r="J182" i="3"/>
  <c r="J183" i="3"/>
  <c r="I184" i="3"/>
  <c r="J184" i="3"/>
  <c r="I185" i="3"/>
  <c r="J185" i="3"/>
  <c r="I186" i="3"/>
  <c r="J186" i="3"/>
  <c r="I187" i="3"/>
  <c r="J187" i="3"/>
  <c r="I188" i="3"/>
  <c r="J188" i="3"/>
  <c r="I189" i="3"/>
  <c r="J189" i="3"/>
  <c r="I190" i="3"/>
  <c r="J190" i="3"/>
  <c r="J191" i="3"/>
  <c r="I192" i="3"/>
  <c r="J192" i="3"/>
  <c r="I193" i="3"/>
  <c r="J193" i="3"/>
  <c r="I194" i="3"/>
  <c r="J194" i="3"/>
  <c r="I195" i="3"/>
  <c r="J195" i="3"/>
  <c r="I196" i="3"/>
  <c r="J196" i="3"/>
  <c r="I197" i="3"/>
  <c r="J197" i="3"/>
  <c r="I198" i="3"/>
  <c r="J198" i="3"/>
  <c r="J199" i="3"/>
  <c r="I200" i="3"/>
  <c r="J200" i="3"/>
  <c r="I201" i="3"/>
  <c r="J201" i="3"/>
  <c r="I202" i="3"/>
  <c r="J202" i="3"/>
  <c r="I203" i="3"/>
  <c r="J203" i="3"/>
  <c r="I204" i="3"/>
  <c r="J204" i="3"/>
  <c r="I205" i="3"/>
  <c r="J205" i="3"/>
  <c r="I206" i="3"/>
  <c r="J206" i="3"/>
  <c r="J207" i="3"/>
  <c r="I208" i="3"/>
  <c r="J208" i="3"/>
  <c r="I209" i="3"/>
  <c r="J209" i="3"/>
  <c r="I210" i="3"/>
  <c r="J210" i="3"/>
  <c r="I211" i="3"/>
  <c r="J211" i="3"/>
  <c r="I212" i="3"/>
  <c r="J212" i="3"/>
  <c r="I213" i="3"/>
  <c r="J213" i="3"/>
  <c r="I214" i="3"/>
  <c r="J214" i="3"/>
  <c r="J215" i="3"/>
  <c r="I216" i="3"/>
  <c r="J216" i="3"/>
  <c r="I217" i="3"/>
  <c r="J217" i="3"/>
  <c r="I218" i="3"/>
  <c r="J218" i="3"/>
  <c r="I219" i="3"/>
  <c r="J219" i="3"/>
  <c r="I220" i="3"/>
  <c r="J220" i="3"/>
  <c r="I221" i="3"/>
  <c r="J221" i="3"/>
  <c r="I222" i="3"/>
  <c r="J222" i="3"/>
  <c r="J223" i="3"/>
  <c r="I224" i="3"/>
  <c r="J224" i="3"/>
  <c r="I225" i="3"/>
  <c r="J225" i="3"/>
  <c r="I226" i="3"/>
  <c r="J226" i="3"/>
  <c r="I227" i="3"/>
  <c r="J227" i="3"/>
  <c r="I228" i="3"/>
  <c r="J228" i="3"/>
  <c r="I229" i="3"/>
  <c r="J229" i="3"/>
  <c r="I230" i="3"/>
  <c r="J230" i="3"/>
  <c r="J231" i="3"/>
  <c r="I232" i="3"/>
  <c r="J232" i="3"/>
  <c r="I233" i="3"/>
  <c r="J233" i="3"/>
  <c r="I234" i="3"/>
  <c r="J234" i="3"/>
  <c r="I235" i="3"/>
  <c r="J235" i="3"/>
  <c r="I236" i="3"/>
  <c r="J236" i="3"/>
  <c r="I237" i="3"/>
  <c r="J237" i="3"/>
  <c r="I238" i="3"/>
  <c r="J238" i="3"/>
  <c r="J239" i="3"/>
  <c r="I240" i="3"/>
  <c r="J240" i="3"/>
  <c r="J9" i="3"/>
  <c r="I9" i="3"/>
  <c r="L241" i="3" l="1"/>
  <c r="M9" i="3"/>
  <c r="M241" i="3" s="1"/>
  <c r="E243" i="3" l="1"/>
  <c r="E244" i="3"/>
  <c r="J241" i="3"/>
  <c r="I241" i="3"/>
  <c r="H49" i="2"/>
  <c r="I49" i="2" l="1"/>
  <c r="H9" i="2"/>
  <c r="H10" i="2"/>
  <c r="H11" i="2"/>
  <c r="H12" i="2"/>
  <c r="I9" i="2"/>
  <c r="I10" i="2"/>
  <c r="I11" i="2"/>
  <c r="I12" i="2"/>
  <c r="J9" i="2"/>
  <c r="J10" i="2"/>
  <c r="J11" i="2"/>
  <c r="J12" i="2"/>
  <c r="K49" i="2"/>
  <c r="J43" i="2" l="1"/>
  <c r="J44" i="2"/>
  <c r="J45" i="2"/>
  <c r="I43" i="2"/>
  <c r="I44" i="2"/>
  <c r="I45" i="2"/>
  <c r="H43" i="2"/>
  <c r="H44" i="2"/>
  <c r="H45" i="2"/>
  <c r="H13" i="2" l="1"/>
  <c r="I13" i="2"/>
  <c r="I47" i="2" l="1"/>
  <c r="H46" i="2"/>
  <c r="I42" i="2"/>
  <c r="I40" i="2"/>
  <c r="H39" i="2"/>
  <c r="I38" i="2"/>
  <c r="I36" i="2"/>
  <c r="H35" i="2"/>
  <c r="I34" i="2"/>
  <c r="I32" i="2"/>
  <c r="H31" i="2"/>
  <c r="I30" i="2"/>
  <c r="I28" i="2"/>
  <c r="H27" i="2"/>
  <c r="I26" i="2"/>
  <c r="I24" i="2"/>
  <c r="H23" i="2"/>
  <c r="I22" i="2"/>
  <c r="I20" i="2"/>
  <c r="H19" i="2"/>
  <c r="I18" i="2"/>
  <c r="I16" i="2"/>
  <c r="H15" i="2"/>
  <c r="I14" i="2"/>
  <c r="H14" i="2"/>
  <c r="I15" i="2"/>
  <c r="H16" i="2"/>
  <c r="H17" i="2"/>
  <c r="I17" i="2"/>
  <c r="H18" i="2"/>
  <c r="I19" i="2"/>
  <c r="H20" i="2"/>
  <c r="H21" i="2"/>
  <c r="I21" i="2"/>
  <c r="H22" i="2"/>
  <c r="I23" i="2"/>
  <c r="H24" i="2"/>
  <c r="H25" i="2"/>
  <c r="I25" i="2"/>
  <c r="H26" i="2"/>
  <c r="I27" i="2"/>
  <c r="H28" i="2"/>
  <c r="H29" i="2"/>
  <c r="I29" i="2"/>
  <c r="H30" i="2"/>
  <c r="I31" i="2"/>
  <c r="H32" i="2"/>
  <c r="H33" i="2"/>
  <c r="I33" i="2"/>
  <c r="H34" i="2"/>
  <c r="I35" i="2"/>
  <c r="H36" i="2"/>
  <c r="H37" i="2"/>
  <c r="I37" i="2"/>
  <c r="H38" i="2"/>
  <c r="I39" i="2"/>
  <c r="H40" i="2"/>
  <c r="H41" i="2"/>
  <c r="I41" i="2"/>
  <c r="H42" i="2"/>
  <c r="I46" i="2"/>
  <c r="H47" i="2"/>
  <c r="H48" i="2"/>
  <c r="I48" i="2"/>
  <c r="J13" i="2" l="1"/>
  <c r="J49" i="2" s="1"/>
  <c r="E51" i="2" l="1"/>
  <c r="E52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6" i="2"/>
  <c r="J47" i="2"/>
  <c r="J48" i="2"/>
</calcChain>
</file>

<file path=xl/sharedStrings.xml><?xml version="1.0" encoding="utf-8"?>
<sst xmlns="http://schemas.openxmlformats.org/spreadsheetml/2006/main" count="1452" uniqueCount="538">
  <si>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</si>
  <si>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</si>
  <si>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</si>
  <si>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</si>
  <si>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</si>
  <si>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БЛАНК КОМПАНИИ-УЧАСТНИЦЫ ТЕНДЕРА/ Bidder’s letterhead</t>
  </si>
  <si>
    <t>Валюта/ Currency</t>
  </si>
  <si>
    <t>Item / Поз.</t>
  </si>
  <si>
    <t>Кол-во компл./ QTY sets</t>
  </si>
  <si>
    <t>Итого по тендерному предложению / BID Total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</si>
  <si>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</si>
  <si>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Примечание: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</si>
  <si>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</si>
  <si>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</si>
  <si>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</si>
  <si>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Условия оплаты: Аванс 100% / Terms of payment: Advance payment 100%</t>
  </si>
  <si>
    <t>Артикул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</si>
  <si>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</si>
  <si>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Итого сумма без НДС составляет/ Total amount excluding VAT</t>
  </si>
  <si>
    <t>необходимо заполнить</t>
  </si>
  <si>
    <t>EA</t>
  </si>
  <si>
    <t xml:space="preserve">Начальная минимальная СУММА, тенге.,без учета НДС / Initial minimum  price excl VAT, KZT </t>
  </si>
  <si>
    <t>KZT</t>
  </si>
  <si>
    <t xml:space="preserve">Итого НДС (12%) составляет / Total Vat  (12%) </t>
  </si>
  <si>
    <t>Условия поставки: вывоз со склада Склад  060700, Республика Казахстан, Атырауская область, Махамбетский район, сельский округ Алмалы, село Береке, дачное общество Умс-99,  ч. 2, НПС «Атырау».
ENG: Republic of Kazakhstan, 060700, Atyrau Oblast, Makhambetsky District, Almaly Rural District, Bereke Settlement, d.o. Ums-99, bl. 2, Atyrau PS.</t>
  </si>
  <si>
    <t>ВР</t>
  </si>
  <si>
    <t>Начальная минимальная СУММА, тенге. с учетом НДС 12% / Initial minimum price incl VAT 12, KZT</t>
  </si>
  <si>
    <t>1.</t>
  </si>
  <si>
    <t xml:space="preserve">2.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</si>
  <si>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3.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</si>
  <si>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r>
      <t xml:space="preserve">Сумма </t>
    </r>
    <r>
      <rPr>
        <b/>
        <u/>
        <sz val="13"/>
        <color theme="1"/>
        <rFont val="Times New Roman"/>
        <family val="1"/>
        <charset val="204"/>
      </rPr>
      <t>без НДС</t>
    </r>
    <r>
      <rPr>
        <b/>
        <sz val="13"/>
        <color theme="1"/>
        <rFont val="Times New Roman"/>
        <family val="1"/>
        <charset val="204"/>
      </rPr>
      <t>, тенге/ Price excl VAT, KZT</t>
    </r>
  </si>
  <si>
    <r>
      <t xml:space="preserve">Сумма </t>
    </r>
    <r>
      <rPr>
        <b/>
        <u/>
        <sz val="13"/>
        <color theme="1"/>
        <rFont val="Times New Roman"/>
        <family val="1"/>
        <charset val="204"/>
      </rPr>
      <t>с НДС 12%</t>
    </r>
    <r>
      <rPr>
        <b/>
        <sz val="13"/>
        <color theme="1"/>
        <rFont val="Times New Roman"/>
        <family val="1"/>
        <charset val="204"/>
      </rPr>
      <t>, тенге/ Price  incl VAT 12%, KZT</t>
    </r>
  </si>
  <si>
    <t>Начальная минимальная ЦЕНА, тенге. с учетом НДС 12% / Initial minimum price incl VAT 12, KZT</t>
  </si>
  <si>
    <t>Резервуар резинотканевый открытого типа ОР-1000 (для краткосрочного хранения нефти)</t>
  </si>
  <si>
    <t>Нефтесборщик порогового типа</t>
  </si>
  <si>
    <t>Скиммер 10м3/час</t>
  </si>
  <si>
    <t>Скиммер 20м3/час</t>
  </si>
  <si>
    <t>Распылитель сорбента Р2</t>
  </si>
  <si>
    <t>Вакумная мобильная емкость ro-tanker2000</t>
  </si>
  <si>
    <t>Вакумная насоная установка Ro-Vac MK II</t>
  </si>
  <si>
    <t>Машинка для безогневой резки труб МТР325-1420 'Волжанка-2'</t>
  </si>
  <si>
    <t>Насосный агрегат самовсасывающий АНС-130Д</t>
  </si>
  <si>
    <t>Прибор компенсации намагниченности трубопроводов ПКНТ 10/12</t>
  </si>
  <si>
    <t>Прорезывающее устройство 'Пиранья' АКВ 103</t>
  </si>
  <si>
    <t>Прорезывающее устройство АКВ 101 'Малютка'</t>
  </si>
  <si>
    <t>Прибор искатель повреждений изоляции ИПИ-95</t>
  </si>
  <si>
    <t>Акустический Локатор</t>
  </si>
  <si>
    <t>Дизельная электростанция ЭД2Х8-Т400-1ВКС (гос.номер E 310 AED)</t>
  </si>
  <si>
    <t>Низкочастотный локатор</t>
  </si>
  <si>
    <t>Автоматический нагнетатель высоковязких материалов НВМм-500-1</t>
  </si>
  <si>
    <t>Устройство прорезное АКВ-101 «Малютка»</t>
  </si>
  <si>
    <t>Аппарат для подачи проволоки LN23-Р</t>
  </si>
  <si>
    <t>Ручной Нагнетатель вязких материалов НВМр-500м</t>
  </si>
  <si>
    <t>FA01364       FNO-00612</t>
  </si>
  <si>
    <t>FA01370      FNO-00618</t>
  </si>
  <si>
    <t>FA01371      FNO-00619</t>
  </si>
  <si>
    <t>FA01418      FNO-00664</t>
  </si>
  <si>
    <t>FA01419      FNO-00665</t>
  </si>
  <si>
    <t>FA01420      FNO-00666</t>
  </si>
  <si>
    <t>FA01439      FNO-00685</t>
  </si>
  <si>
    <t>FA01440       FNO-00686</t>
  </si>
  <si>
    <t>FA02414       FNO-01325</t>
  </si>
  <si>
    <t>FA02415       FNO-01326</t>
  </si>
  <si>
    <t>FA02416       FNO-01327</t>
  </si>
  <si>
    <t>FA02417      FNO-01328</t>
  </si>
  <si>
    <t>FA02418      FNO-01329</t>
  </si>
  <si>
    <t>FA02419       FNO-01330</t>
  </si>
  <si>
    <t>FA02420       FNO-01331</t>
  </si>
  <si>
    <t>FA02421      FNO-01332</t>
  </si>
  <si>
    <t>FA02424      FNO-01342</t>
  </si>
  <si>
    <t>FA02425      FNO-01343</t>
  </si>
  <si>
    <t>FA02426      FNO-01335</t>
  </si>
  <si>
    <t>FA02429      FNO-01338</t>
  </si>
  <si>
    <t>FA02430       FNO-01339</t>
  </si>
  <si>
    <t>FA02431      FNO-01340</t>
  </si>
  <si>
    <t>FA02432      FNO-01341</t>
  </si>
  <si>
    <t>FA02487      FNO-01530</t>
  </si>
  <si>
    <t>FA02778      FNO-01606</t>
  </si>
  <si>
    <t>FA03592      FNO-02473</t>
  </si>
  <si>
    <t>FA03598      FNO-02485</t>
  </si>
  <si>
    <t>FA03702      FNO-02574</t>
  </si>
  <si>
    <t>FA05707      FNO-05061</t>
  </si>
  <si>
    <t>FA05708      FNO-05062</t>
  </si>
  <si>
    <t>FA05733      FNO-05065</t>
  </si>
  <si>
    <t>FM001257     FNO-03850</t>
  </si>
  <si>
    <t>FM001258     FNO-03851</t>
  </si>
  <si>
    <t>FM003556     FNO-05073</t>
  </si>
  <si>
    <t>FM003557     FNO-05074</t>
  </si>
  <si>
    <t>FM003558     FNO-05075</t>
  </si>
  <si>
    <t>Закупка № 0053-PROC-2020 / Purchase №0053-PROC-2020</t>
  </si>
  <si>
    <t>Республика Казахстан, Атырауская область, Махамбетский район, сельский округ Алмалы, село Береке, дачное общество Умс-99,  ч. 2, НПС «Атырау».</t>
  </si>
  <si>
    <t>Дизель-Электростанция ЭД60-Т400-РП</t>
  </si>
  <si>
    <t>Мобильная установка для утилизации нефти 'Костер'</t>
  </si>
  <si>
    <t>FA01356      FNO-00604</t>
  </si>
  <si>
    <t>FA01359      FNO-00607</t>
  </si>
  <si>
    <t>FA00239
1-049</t>
  </si>
  <si>
    <t>FA00240
1-050</t>
  </si>
  <si>
    <t xml:space="preserve">Покупатель не имеет претензий к качеству Товара. </t>
  </si>
  <si>
    <t>Допускается предоставление Предложения Покупателя на любое количество единиц оборудования</t>
  </si>
  <si>
    <t>реализовали</t>
  </si>
  <si>
    <t xml:space="preserve">Покупатель не имеет претензий к качеству Товара. Покупатель ознакомился с техническим состоянием товара. </t>
  </si>
  <si>
    <t>шт.</t>
  </si>
  <si>
    <t>Начальная минимальная ЦЕНА, тенге. без НДС 12% / Initial minimum price excl VAT 12, KZT</t>
  </si>
  <si>
    <t xml:space="preserve"> ЦЕНА, тенге. без НДС 12% /  price excl VAT 12, KZT</t>
  </si>
  <si>
    <t>ПЕРЕХОД</t>
  </si>
  <si>
    <t>Казахстан, Атырауская область, Махамбетский район, сельский округ Бейбарыс, село Аккайын, улица 1, здание 24, почтовый индекс 060700
 НПС «Атырау»</t>
  </si>
  <si>
    <t>1021831</t>
  </si>
  <si>
    <t>1022072</t>
  </si>
  <si>
    <t>1020693</t>
  </si>
  <si>
    <t>1026121</t>
  </si>
  <si>
    <t>1026968</t>
  </si>
  <si>
    <t>1026970</t>
  </si>
  <si>
    <t>1026971</t>
  </si>
  <si>
    <t>1026973</t>
  </si>
  <si>
    <t>1026974</t>
  </si>
  <si>
    <t>1026975</t>
  </si>
  <si>
    <t>1026976</t>
  </si>
  <si>
    <t>1026966</t>
  </si>
  <si>
    <t>1030709</t>
  </si>
  <si>
    <t>1031077</t>
  </si>
  <si>
    <t>1031078</t>
  </si>
  <si>
    <t>1031080</t>
  </si>
  <si>
    <t>1032861</t>
  </si>
  <si>
    <t>1032862</t>
  </si>
  <si>
    <t>1032863</t>
  </si>
  <si>
    <t>1015189</t>
  </si>
  <si>
    <t>1019757</t>
  </si>
  <si>
    <t>1032825</t>
  </si>
  <si>
    <t>1038687</t>
  </si>
  <si>
    <t>1020669</t>
  </si>
  <si>
    <t>1040021</t>
  </si>
  <si>
    <t>1037762</t>
  </si>
  <si>
    <t>1047895</t>
  </si>
  <si>
    <t>1072646</t>
  </si>
  <si>
    <t>1023527</t>
  </si>
  <si>
    <t>1072355</t>
  </si>
  <si>
    <t>S1398</t>
  </si>
  <si>
    <t>S1410</t>
  </si>
  <si>
    <t>S511</t>
  </si>
  <si>
    <t>S513</t>
  </si>
  <si>
    <t>S514</t>
  </si>
  <si>
    <t>S517</t>
  </si>
  <si>
    <t>S520</t>
  </si>
  <si>
    <t>S521</t>
  </si>
  <si>
    <t>1022422</t>
  </si>
  <si>
    <t>1022423</t>
  </si>
  <si>
    <t>1005451</t>
  </si>
  <si>
    <t>1005753</t>
  </si>
  <si>
    <t>1006075</t>
  </si>
  <si>
    <t>1006259</t>
  </si>
  <si>
    <t>1006382</t>
  </si>
  <si>
    <t>1006784</t>
  </si>
  <si>
    <t>1006785</t>
  </si>
  <si>
    <t>1006787</t>
  </si>
  <si>
    <t>1006788</t>
  </si>
  <si>
    <t>1006789</t>
  </si>
  <si>
    <t>1006790</t>
  </si>
  <si>
    <t>1006791</t>
  </si>
  <si>
    <t>1006792</t>
  </si>
  <si>
    <t>1020288</t>
  </si>
  <si>
    <t>1003261</t>
  </si>
  <si>
    <t>1009388</t>
  </si>
  <si>
    <t>1011335</t>
  </si>
  <si>
    <t>1011791</t>
  </si>
  <si>
    <t>1011792</t>
  </si>
  <si>
    <t>1013112</t>
  </si>
  <si>
    <t>1013392</t>
  </si>
  <si>
    <t>1013471</t>
  </si>
  <si>
    <t>1013794</t>
  </si>
  <si>
    <t>1013826</t>
  </si>
  <si>
    <t>1013172</t>
  </si>
  <si>
    <t>1013929</t>
  </si>
  <si>
    <t>1013931</t>
  </si>
  <si>
    <t>1013933</t>
  </si>
  <si>
    <t>1013934</t>
  </si>
  <si>
    <t>1013938</t>
  </si>
  <si>
    <t>1004524</t>
  </si>
  <si>
    <t>1015010</t>
  </si>
  <si>
    <t>1015254</t>
  </si>
  <si>
    <t>1015388</t>
  </si>
  <si>
    <t>1015518</t>
  </si>
  <si>
    <t>1015876</t>
  </si>
  <si>
    <t>1015987</t>
  </si>
  <si>
    <t>1016085</t>
  </si>
  <si>
    <t>1016203</t>
  </si>
  <si>
    <t>1001272</t>
  </si>
  <si>
    <t>1016234</t>
  </si>
  <si>
    <t>1016287</t>
  </si>
  <si>
    <t>1016329</t>
  </si>
  <si>
    <t>1016460</t>
  </si>
  <si>
    <t>1016500</t>
  </si>
  <si>
    <t>1016531</t>
  </si>
  <si>
    <t>1016532</t>
  </si>
  <si>
    <t>1016587</t>
  </si>
  <si>
    <t>1016622</t>
  </si>
  <si>
    <t>1016624</t>
  </si>
  <si>
    <t>1016629</t>
  </si>
  <si>
    <t>1016638</t>
  </si>
  <si>
    <t>1016649</t>
  </si>
  <si>
    <t>1016696</t>
  </si>
  <si>
    <t>1016745</t>
  </si>
  <si>
    <t>1016820</t>
  </si>
  <si>
    <t>2000251</t>
  </si>
  <si>
    <t>1003222</t>
  </si>
  <si>
    <t>3002010</t>
  </si>
  <si>
    <t>3002030</t>
  </si>
  <si>
    <t>3002031</t>
  </si>
  <si>
    <t>3002033</t>
  </si>
  <si>
    <t>3002034</t>
  </si>
  <si>
    <t>1015778</t>
  </si>
  <si>
    <t>3002152</t>
  </si>
  <si>
    <t>3002172</t>
  </si>
  <si>
    <t>1024909</t>
  </si>
  <si>
    <t>3002211</t>
  </si>
  <si>
    <t>3002212</t>
  </si>
  <si>
    <t>3002299</t>
  </si>
  <si>
    <t>3002303</t>
  </si>
  <si>
    <t>3002304</t>
  </si>
  <si>
    <t>3002305</t>
  </si>
  <si>
    <t>3002308</t>
  </si>
  <si>
    <t>3002577</t>
  </si>
  <si>
    <t>3002609</t>
  </si>
  <si>
    <t>3002613</t>
  </si>
  <si>
    <t>3002614</t>
  </si>
  <si>
    <t>3002632</t>
  </si>
  <si>
    <t>3002668</t>
  </si>
  <si>
    <t>3002873</t>
  </si>
  <si>
    <t>3002925</t>
  </si>
  <si>
    <t>3002926</t>
  </si>
  <si>
    <t>3003136</t>
  </si>
  <si>
    <t>3003178</t>
  </si>
  <si>
    <t>3003180</t>
  </si>
  <si>
    <t>3003181</t>
  </si>
  <si>
    <t>3003183</t>
  </si>
  <si>
    <t>3003185</t>
  </si>
  <si>
    <t>3003200</t>
  </si>
  <si>
    <t>3003246</t>
  </si>
  <si>
    <t>3003247</t>
  </si>
  <si>
    <t>3003248</t>
  </si>
  <si>
    <t>3003249</t>
  </si>
  <si>
    <t>3003250</t>
  </si>
  <si>
    <t>3003261</t>
  </si>
  <si>
    <t>3003262</t>
  </si>
  <si>
    <t>3003265</t>
  </si>
  <si>
    <t>3003266</t>
  </si>
  <si>
    <t>3003267</t>
  </si>
  <si>
    <t>3003280</t>
  </si>
  <si>
    <t>3003284</t>
  </si>
  <si>
    <t>3003287</t>
  </si>
  <si>
    <t>3003293</t>
  </si>
  <si>
    <t>3003294</t>
  </si>
  <si>
    <t>3003304</t>
  </si>
  <si>
    <t>3003305</t>
  </si>
  <si>
    <t>3003306</t>
  </si>
  <si>
    <t>3003316</t>
  </si>
  <si>
    <t>3003332</t>
  </si>
  <si>
    <t>3003335</t>
  </si>
  <si>
    <t>3003339</t>
  </si>
  <si>
    <t>3003340</t>
  </si>
  <si>
    <t>3003348</t>
  </si>
  <si>
    <t>3003438</t>
  </si>
  <si>
    <t>3003567</t>
  </si>
  <si>
    <t>1016222</t>
  </si>
  <si>
    <t>1026698</t>
  </si>
  <si>
    <t>1026803</t>
  </si>
  <si>
    <t>3004081</t>
  </si>
  <si>
    <t>1016236</t>
  </si>
  <si>
    <t>1026967</t>
  </si>
  <si>
    <t>1026969</t>
  </si>
  <si>
    <t>1026977</t>
  </si>
  <si>
    <t>3004774</t>
  </si>
  <si>
    <t>1028129</t>
  </si>
  <si>
    <t>3005449</t>
  </si>
  <si>
    <t>1015670</t>
  </si>
  <si>
    <t>1015669</t>
  </si>
  <si>
    <t>1015672</t>
  </si>
  <si>
    <t>1015676</t>
  </si>
  <si>
    <t>1029249</t>
  </si>
  <si>
    <t>3005692</t>
  </si>
  <si>
    <t>3005693</t>
  </si>
  <si>
    <t>3005724</t>
  </si>
  <si>
    <t>3005776</t>
  </si>
  <si>
    <t>3005786</t>
  </si>
  <si>
    <t>3005788</t>
  </si>
  <si>
    <t>3005789</t>
  </si>
  <si>
    <t>3005804</t>
  </si>
  <si>
    <t>3005809</t>
  </si>
  <si>
    <t>3005820</t>
  </si>
  <si>
    <t>1031079</t>
  </si>
  <si>
    <t>3006015</t>
  </si>
  <si>
    <t>1003268</t>
  </si>
  <si>
    <t>1032872</t>
  </si>
  <si>
    <t>1034881</t>
  </si>
  <si>
    <t>1034882</t>
  </si>
  <si>
    <t>1034429</t>
  </si>
  <si>
    <t>1034431</t>
  </si>
  <si>
    <t>1034432</t>
  </si>
  <si>
    <t>1034434</t>
  </si>
  <si>
    <t>1035692</t>
  </si>
  <si>
    <t>1025052</t>
  </si>
  <si>
    <t>1005812</t>
  </si>
  <si>
    <t>1040831</t>
  </si>
  <si>
    <t>1045947</t>
  </si>
  <si>
    <t>1045950</t>
  </si>
  <si>
    <t>1049851</t>
  </si>
  <si>
    <t>1049852</t>
  </si>
  <si>
    <t>1046081</t>
  </si>
  <si>
    <t>1049853</t>
  </si>
  <si>
    <t>1050831</t>
  </si>
  <si>
    <t>EXP-7402</t>
  </si>
  <si>
    <t>EXP-9113</t>
  </si>
  <si>
    <t>1053092</t>
  </si>
  <si>
    <t>1056073</t>
  </si>
  <si>
    <t>1056074</t>
  </si>
  <si>
    <t>1056688</t>
  </si>
  <si>
    <t>1057121</t>
  </si>
  <si>
    <t>1057117</t>
  </si>
  <si>
    <t>1057192</t>
  </si>
  <si>
    <t>1057193</t>
  </si>
  <si>
    <t>1057194</t>
  </si>
  <si>
    <t>1057201</t>
  </si>
  <si>
    <t>1057607</t>
  </si>
  <si>
    <t>1057610</t>
  </si>
  <si>
    <t>1073401</t>
  </si>
  <si>
    <t>1084698</t>
  </si>
  <si>
    <t>1096259</t>
  </si>
  <si>
    <t>Упрочнённый фильтрующий элемент, обеспечивающий прочность при перепаде давления 3кг/см2, ФЖ-16-300-496400</t>
  </si>
  <si>
    <t>HP Compaq dc7800 Convertible Minitower PC (RU012UT)</t>
  </si>
  <si>
    <t>ПЕРЕКЛЮЧАЮЩЕЕ РЕЛЕ F.5NQ33 100Вт, 220В</t>
  </si>
  <si>
    <t>Колесо предвключонное для подпорного насоса НПВ2500/80</t>
  </si>
  <si>
    <t>Прокладка</t>
  </si>
  <si>
    <t>Электропривод вентилятора охлаждения обмоток генератора для SGT-100-1st (A-DF100LB, 380В, 7,5А, 3,0КВт, 1430 об/мин)</t>
  </si>
  <si>
    <t>Передатчик низкочастотный – ПНТ</t>
  </si>
  <si>
    <t>12В3873Х022 Уплотнительное кольцо для PV-0802 Fisher</t>
  </si>
  <si>
    <t>13В7288Х012 Прокладка СНП наружный диаметр 483мм,внутр 460, без колец, толщина 3,5мм (PV-0802)Fisher</t>
  </si>
  <si>
    <t>Спиральнонавитые прокладки на фланцевые соединения клапанов, размер 20 inch, ANSI 300RF</t>
  </si>
  <si>
    <t>DSPREM880370 Модуль CPU CARD, XCON CROSS-CONNECT, UP TO 8E1</t>
  </si>
  <si>
    <t>DSPREM892360 Модуль 8T1/E1 IF CARD 128K W/ MODEM</t>
  </si>
  <si>
    <t>DSPREM801070 Модуль WAN CARD, DUAL T1/E1, CE MARKED</t>
  </si>
  <si>
    <t>Лампа Philips MHN-TD 150W/730 RX7s</t>
  </si>
  <si>
    <t>Лампа LU100 Е40 100W 230V</t>
  </si>
  <si>
    <t>Оконный кондиционер Samsung AW-07N0D</t>
  </si>
  <si>
    <t>Лампа люминесцентная ЛЛ 32вт TLE 32/33-640 G10q кольцевая белая Philips арт: 55956215 ~ Fluorescent lamp</t>
  </si>
  <si>
    <t>Батарея к APC Smart-UPS RT 192V RM Battery Pack (3 U)</t>
  </si>
  <si>
    <t>Тепловой излучатель LINEAR 150W R7s 220-240V, 1CT/100*</t>
  </si>
  <si>
    <t>Мобильный телефон Philips Xenium X5500 (черный) с расширенной гарантией до 3-х (трех) лет</t>
  </si>
  <si>
    <t>Термостат с выносным капилляром Длина капилляра: 65 мм - D капилляра: 7 мм - Настройка: 30 - 90 ° С ± 3 - Контакты: 400 В, 16А (4) - Дифференциал: +4 ° C.</t>
  </si>
  <si>
    <t>Передатчик низкочастотный</t>
  </si>
  <si>
    <t>Дроссель электронный для люминесцентных ламп PC2/58T8 PRO</t>
  </si>
  <si>
    <t>Дроссель 40W/220</t>
  </si>
  <si>
    <t>КОНСОЛЬНЫЙ УПОРНЫЙ ПОДШИПНИК ДЛЯ НАСОСА 14*23(4230091A-B) SDR80992 NUOVO PIGNONE/2ST</t>
  </si>
  <si>
    <t>СТЯЖНАЯ ГАЙКА SDP21537 ДЛЯ  НАСОСА 14X23-DVS</t>
  </si>
  <si>
    <t>КРЫЛЬЧАТКА ДЛЯ НАСОСА SV411F2T LOWARA</t>
  </si>
  <si>
    <t>УПЛОТНЕНИЕ КОРПУСА НАСОСА SV411F2T LOWARA</t>
  </si>
  <si>
    <t>ВАЛ ДЛЯ  НАСОСА SV411F2T</t>
  </si>
  <si>
    <t>УПЛОТНЕНИЕ VITON ДЛЯ НАСОСА SV411F2T LOWARA</t>
  </si>
  <si>
    <t>КОМПЛЕКТ УПЛОТНИТЕЛЬНЫХ КОЛЕЦ ДЛЯ НАСОСА SV411F2T LOWARA</t>
  </si>
  <si>
    <t>КОМПЛЕКТ ПРОКЛАДОК ДЛЯ НАСОСА SV411F2T LOWARA</t>
  </si>
  <si>
    <t>Неоновая лампа 220-240 VAC, цоколь BA 9s</t>
  </si>
  <si>
    <t>Лампа накаливания</t>
  </si>
  <si>
    <t>комплект поршневых колец....</t>
  </si>
  <si>
    <t>Зажим (Используется со стендом)</t>
  </si>
  <si>
    <t>Провод АС-95</t>
  </si>
  <si>
    <t>Копачковая гайка 7",  для насоса высокого давления GS3318 BMS серии GS 3300</t>
  </si>
  <si>
    <t>Стандартный держатель для маркировки 8x27</t>
  </si>
  <si>
    <t>Направляющая штока диска (Втулка) состоит из двух позиций</t>
  </si>
  <si>
    <t>КОЛЬЦО ФТОРОПЛАСТОВОЕ ДЛЯ КЛАПАНА MOCKVELD</t>
  </si>
  <si>
    <t>Диск, каталог. №0029210</t>
  </si>
  <si>
    <t>Пружина, каталог. №0052629</t>
  </si>
  <si>
    <t>Опорное седло, каталог. №0033151</t>
  </si>
  <si>
    <t>Уплотнительное кольцо (под седло)</t>
  </si>
  <si>
    <t>Стопорный винт</t>
  </si>
  <si>
    <t>Контровочная  гайка</t>
  </si>
  <si>
    <t>Ремонтный комплект к регулятору давления газа с выходным средним давлением РДСК 50  АГРС "Саратов-10"</t>
  </si>
  <si>
    <t>Стопорное кольцо</t>
  </si>
  <si>
    <t>Светильник взрывозащищенный с лампой накаливания, 200Вт, IP65220 В, 50, Гц, НСП43-01-200-220-УХЛ1 1 ExdellCT3  346100 6</t>
  </si>
  <si>
    <t>Фильтр сетчатый Кассета АЯД - 4.212.041 для АГРС "Саратов-10"</t>
  </si>
  <si>
    <t>Торцевое уплотнение УТ-Р3-30 для Насоса Ш-40-4-19,5/4Б</t>
  </si>
  <si>
    <t>Звездочка Н.80.733.03.01.03</t>
  </si>
  <si>
    <t>ПРУЖИНА</t>
  </si>
  <si>
    <t>Провод алюминиевый АС-50</t>
  </si>
  <si>
    <t>Провод монтажный МПО, сечение 1,5 мм2 с гибкой жилой с облегченной ПЭ изоляцией ГОСТ -17515</t>
  </si>
  <si>
    <t>КАБЕЛЬНЫЙ ВВОД (ДИАМЕТР M16x1,5 mm)</t>
  </si>
  <si>
    <t>ШЛАНГ PARKER НЕСЛОИСТАЯ 421-8 WP (1200 ММ)</t>
  </si>
  <si>
    <t>коромысло распредвала</t>
  </si>
  <si>
    <t>Молоток скольжения (ползун) 21825849</t>
  </si>
  <si>
    <t>УПЛОТНИТЕЛЬНЫЙ КАНАЛ диаметр 3/4 EYAM-75</t>
  </si>
  <si>
    <t>СОЕДИНЕНИЕ</t>
  </si>
  <si>
    <t>ФИТИНГ 1/2 с наружной резьбой</t>
  </si>
  <si>
    <t>ФИТИНГ</t>
  </si>
  <si>
    <t>Автоматический выключатель термомагнитный, смонтир. на 35 мм Дин, 15a, 1-полюсн., 48в пост. тока (5k возд.), 240в перем. тока (10k возд.)</t>
  </si>
  <si>
    <t>Комплект для удаленного администрирования станции L30220-Y600-A350</t>
  </si>
  <si>
    <t>РЕЗЬБОВАЯ ШПИЛЬКА 7/8" x 5-3/4"  (146 MM) с 2 шестигранными гайками</t>
  </si>
  <si>
    <t>Переходник  20х40 1/4-3/4</t>
  </si>
  <si>
    <t>Трансформатор, 220В переменный ток, 24В постоянный ток 10А</t>
  </si>
  <si>
    <t>ПУЧКИ ТРУБНЫЕ К ПТПГ-30</t>
  </si>
  <si>
    <t>ШПИЛЬКА (2½ Х 480)</t>
  </si>
  <si>
    <t>ШПИЛЬКА 2x14 1/2"</t>
  </si>
  <si>
    <t>АДАПТЕР SIVAPAC / SIPAC</t>
  </si>
  <si>
    <t>ПРИВОДНОЙ МЕХАНИЗМ: ЗАПЧАСТИ ДЛЯ МОТОРА HP0.08....</t>
  </si>
  <si>
    <t>СИЛОВОЙ КОМПЛЕКТ DL896B (HICOM 300E)</t>
  </si>
  <si>
    <t>ДЕРЖАТЕЛЬ ПАНЕЛИ СТЫКОВОЧНЫЙ, МЕТАЛЛИЧЕСКИЙ (ТОО"SIEMENS")</t>
  </si>
  <si>
    <t>РАЗМЫКАТЕЛЬ ВЗРЫВОЗАЩИЩЁННЫЙ CEAG 411-8100-R0002 (кнопка аварийной остановки)</t>
  </si>
  <si>
    <t>БЛОК УПРАВЛЕНИЯ PVE222-2</t>
  </si>
  <si>
    <t>ВОЛОКОННО-ОПТИЧЕСКИЙ КАБЕЛЬ ОПС 006М ТУ 3587-106-23151983-98, ДИАМЕТР 11,7 мм</t>
  </si>
  <si>
    <t>ПРЕДОХРАНИТЕЛЬ 2А (EN-FAB, INC)</t>
  </si>
  <si>
    <t>ПРЕДОХРАНИТЕЛЬ 1А  (EN-FAB, INC)</t>
  </si>
  <si>
    <t>ПРЕДОХРАНИТЕЛЬ 5X20MM 36-00162</t>
  </si>
  <si>
    <t>ОПРЕССОВАНЫЙ СОЕДИНИТЕЛЬ 1 1/2 ДЮЙМА</t>
  </si>
  <si>
    <t>ПОДВЕСНОЙ КРОНШТЕЙН 1 1/2 ДЮЙМА</t>
  </si>
  <si>
    <t>Оцинкованная трубка внутренний диаметр 25 длина 165 MT</t>
  </si>
  <si>
    <t>ПРЕДОХРАНИТЕЛЬ 5A 250V</t>
  </si>
  <si>
    <t>ПРЕДОХРАНИТЕЛЬ 2A ITEM-40 20x5</t>
  </si>
  <si>
    <t>НАБОР ИНСТРУМЕНТОВ SMITH/1</t>
  </si>
  <si>
    <t>ШУНТ 20А 75мВ</t>
  </si>
  <si>
    <t>КОРОМЫСЛО РАСПРЕД. ВАЛА CV18384/1</t>
  </si>
  <si>
    <t>ПЛАВКИЙ ПРЕДОХРАНИТЕЛЬ 10Х38 2А СМ.Д94234</t>
  </si>
  <si>
    <t>Силовой блок выпрямитель.  Блок Тиристор-диод MCD 26-12 io8B (IXYS)</t>
  </si>
  <si>
    <t>ШПИЛЬКА С ГАЙКАМИ диаметр 100</t>
  </si>
  <si>
    <t>ФЛАНЕЦ СВАРНОЙ диаметр 3/4</t>
  </si>
  <si>
    <t>ГЛУХОЙ ФЛАНЕЦ диаметр 3/4</t>
  </si>
  <si>
    <t>ШПИЛЬКА диаметр 1/2х70</t>
  </si>
  <si>
    <t>Миниатюрная люминесцентная лампа TLD 4W/33, мощность: 4W, 140лм, G5, L=136, d=16</t>
  </si>
  <si>
    <t>СОЕДИНИТЕЛЬНЫЙ ШНУР, ЗЕЛЕНЫЙ 10 М. (SIEMENS)</t>
  </si>
  <si>
    <t>СИЛОВОЙ КАБЕЛЬ</t>
  </si>
  <si>
    <t>Кабельный пост плоский, д/стяжек M, I, S, Tak-Ty, огнест., уп. 5шт</t>
  </si>
  <si>
    <t>УПЛОТНИТЕЛЬ</t>
  </si>
  <si>
    <t>СОЕДИНИТЕЛЬ</t>
  </si>
  <si>
    <t>СИЛОВОЙ МЕДНЫЙ КАБЕЛЬ</t>
  </si>
  <si>
    <t>КАБЕЛЬ</t>
  </si>
  <si>
    <t>КАБЕЛЬ Диаметр 3Х24</t>
  </si>
  <si>
    <t>СВАРНОЙ ПЕРЕХОД (ДИАМЕТР 1020х300)</t>
  </si>
  <si>
    <t>ШПИЛЬКА</t>
  </si>
  <si>
    <t>ШПИЛЬКА (5/8 Х 75)</t>
  </si>
  <si>
    <t>ШПИЛЬКА (5/8 Х 80)</t>
  </si>
  <si>
    <t>ГАЙКА диаметр 12</t>
  </si>
  <si>
    <t>ГЛУХОЙ ФЛАНЕЦ</t>
  </si>
  <si>
    <t>Зажим кабельный с контргайкой, IP68, PG21, д.13 - 18мм</t>
  </si>
  <si>
    <t>СОЕДИНИТЕЛЬНЫЙ УГОЛЬНИК (ОТВОД 90 ГРАДУСОВ 2") ( ДИАМЕТР 11/2)</t>
  </si>
  <si>
    <t>МУФТА ( ДИАМЕТР 11/2)</t>
  </si>
  <si>
    <t>ФЛАНЕЦ СВАРНОЙ ( ДИАМЕТР 11/2)</t>
  </si>
  <si>
    <t>ГЛУХОЙ ФЛАНЕЦ ( ДИАМЕТР 1)</t>
  </si>
  <si>
    <t>ГЛУХОЙ ФЛАНЕЦ ( ДИАМЕТР 11/2)</t>
  </si>
  <si>
    <t>ГЛУХОЙ ФЛАНЕЦ ( ДИАМЕТР 1  класс 600)</t>
  </si>
  <si>
    <t>ФЛАНЕЦ СВАРНОЙ ( ДИАМЕТР 3)</t>
  </si>
  <si>
    <t>ШПИЛЬКА ( ДИАМЕТР 1/2)</t>
  </si>
  <si>
    <t>КЛЕМНЯ  (КАБЕЛЬНЫЙ ВВОД) ( ДИАМЕТР 185)</t>
  </si>
  <si>
    <t>Штыревой наконечник 5мм</t>
  </si>
  <si>
    <t>Кабельный наконечник на 5мм</t>
  </si>
  <si>
    <t>Штыревой наконечник 4мм</t>
  </si>
  <si>
    <t>ЗАКРЕПИТЕЛЬ (КРЕПЕЖНЫЙ ХОМУТ)</t>
  </si>
  <si>
    <t>ПЕРЕКЛЮЧАТЕЛЬ</t>
  </si>
  <si>
    <t>Предохранитель (корпус 630А)</t>
  </si>
  <si>
    <t>НЕИЗОЛИРОВАННЫЙ МЕДНЫЙ КАБЕЛЬ</t>
  </si>
  <si>
    <t>СПУСКНОЕ ОТВЕРСТИЕ С ПРОБКОЙ ( ДИАМЕТР 1/2)</t>
  </si>
  <si>
    <t>ЗАЖИМ СОЕДИНЯЮЩИЙ ( ДИАМЕТР 1)</t>
  </si>
  <si>
    <t>ЗАКЛАДНЫЕ ГАЙКИ</t>
  </si>
  <si>
    <t>ВЗРЫВОЗАЩИЩЕНЫЙ КНОПОЧНАЯ СТАНЦИЯ</t>
  </si>
  <si>
    <t>ПЕРЕКЛЮЧАТЕЛЬ (КОНЦЕВОЙ ВЫКЛЮЧАТЕЛЬ)</t>
  </si>
  <si>
    <t>ПУТЕВОЙ ВЫКЛЮЧАТЕЛЬ ВПК 2112А/У2</t>
  </si>
  <si>
    <t>ПРЕДОХРАНИТЕЛЬ</t>
  </si>
  <si>
    <t>КОНТАКТ ПКЛ 220 4А 660V 16A</t>
  </si>
  <si>
    <t>КОНТАКТ ПКЛ-40 04А 660V16A</t>
  </si>
  <si>
    <t>ПОДВЕСНАЯ КОРОБКА (РАСПРЕДЩИТ) c пусковой аппаратурой</t>
  </si>
  <si>
    <t>РЕВЕРСИВНЫЙ ПУСКАТЕЛЬ ПН12</t>
  </si>
  <si>
    <t>СОЕДИНЕНИЕ ( ДИАМЕТР 4)</t>
  </si>
  <si>
    <t>ФИТИНГ ( ДИАМЕТР 3/4)</t>
  </si>
  <si>
    <t>ФИТИНГ ( ДИАМЕТР 4)</t>
  </si>
  <si>
    <t>ВЗРЫВОЗАЩИЩЕННЫЙ БЛОК УПРАВЛЕНИЯ</t>
  </si>
  <si>
    <t>ПАНЕЛЬ УПРАВЛЕНИЯ НАСОСА ДРЕНАЖНОЙ ЁМКОСТИ</t>
  </si>
  <si>
    <t>IGBT TРАНЗИСТОР MCC 26-16-I01B 010402111</t>
  </si>
  <si>
    <t>ДИЮС</t>
  </si>
  <si>
    <t>Светильник взрывозащищенный НПП 18-200 IP65</t>
  </si>
  <si>
    <t>Маслоотбойное уплотнительное кольцо</t>
  </si>
  <si>
    <t>ШПИЛЬКА И ГАЙКА 5/8X95</t>
  </si>
  <si>
    <t>СИЛОВОЙ КОМПЛЕКТ PSAFE</t>
  </si>
  <si>
    <t>Кольцо резиновое</t>
  </si>
  <si>
    <t>Подпятник</t>
  </si>
  <si>
    <t>Пята</t>
  </si>
  <si>
    <t>ПРИВОД  1А03У2 ТУЛА</t>
  </si>
  <si>
    <t>Переходник 32х40</t>
  </si>
  <si>
    <t>ПРЕДОХРАНИТЕЛЬ  50A</t>
  </si>
  <si>
    <t>Модуль ADPCM</t>
  </si>
  <si>
    <t>Голосовой модуль, 8-ми портовый, 4-хпроводный</t>
  </si>
  <si>
    <t>Блок питания 110/220 В</t>
  </si>
  <si>
    <t>10-ти портовый LD-SRU модуль</t>
  </si>
  <si>
    <t>Электродвигатель с приводом EIM part # 9C00100901, JOB 79531A01; HP 3,2; RP 2875; 380 VAC.</t>
  </si>
  <si>
    <t>КАБЕЛЬНЫЙ ВВОД (НАРУЖНЫЙ ДИАМЕТР КАБЕЛЯ 4X1/2)</t>
  </si>
  <si>
    <t>Траверс (б/у)</t>
  </si>
  <si>
    <t>Комплект реле SH2B-05 99Z14 10A 300V</t>
  </si>
  <si>
    <t>КАБЕЛЬНЫЙ ВВОД М25 (ЭМЭРСОН ПРОЦЕС МЕНЕДЖМЕНТ ЭГ)</t>
  </si>
  <si>
    <t>ФЛАНЕЦ  РУ16DN80</t>
  </si>
  <si>
    <t>ФЛАНЕЦ-2 шт. (SET)</t>
  </si>
  <si>
    <t>Оцинкованная трубка внутренний диаметр 40 длина1.37-внутренний диаметр 20 длина 1.38</t>
  </si>
  <si>
    <t>КОНТАКТОР ВОЗБУЖДЕНИЯ</t>
  </si>
  <si>
    <t>ПРЕДОХРАНИТЕЛЬ 10А 380V</t>
  </si>
  <si>
    <t>1D7520X0012 Уплотнительное кольцо</t>
  </si>
  <si>
    <t>ЧУГУННАЯ КЛИНОВАЯ ЗАДВИЖКА 5$5621071$4  D=4</t>
  </si>
  <si>
    <t>Электродвигатель привода рекуператора системы ОВКВ операторной 220B 25Вт 3-фазный с редуктором</t>
  </si>
  <si>
    <t>Лампа Philips SON-T PIA PLUS 250W E40</t>
  </si>
  <si>
    <t>Лампа Osram L4W/640</t>
  </si>
  <si>
    <t>Data Pass Harness+GPS 819125100 разветвитель для подключения устройств</t>
  </si>
  <si>
    <t>Реле 756.3777 4 контакта 40А 11180-3747210-00</t>
  </si>
  <si>
    <t>Колодка соединительная (реле 5 конт.) 9016СБ5</t>
  </si>
  <si>
    <t>Брелок для идентификации водителя MIFARE TAG 1K MFIS50-AB0005B</t>
  </si>
  <si>
    <t>Устройство грозозащиты</t>
  </si>
  <si>
    <t>Лампа BA9S 48V</t>
  </si>
  <si>
    <t>Крыльчатка, Mainline Pump (Replaces no. SDR 50803) More tests added and material change in "CA6NM"</t>
  </si>
  <si>
    <t>Демонтированный  электродвигатель ВА 160М 2У2.5 15KW насоса дренажной емкости PU-A002 </t>
  </si>
  <si>
    <t>Консоль облегченная ML с основанием 100мм</t>
  </si>
  <si>
    <t>Труба ПНД Ду 110мм, L=6м</t>
  </si>
  <si>
    <t>Колодка соединительная (для реле)</t>
  </si>
  <si>
    <t>Комплект кабелей для DPL Vx (I/O (main) Cable; Power Cable; Fuse)</t>
  </si>
  <si>
    <t>Брелок идентификации водителя</t>
  </si>
  <si>
    <t>Реле</t>
  </si>
  <si>
    <t>Птицезащитное устройство антиприсадного типа ПЗУ-ds</t>
  </si>
  <si>
    <t>Плавкий предохранитель 5A/500 В пер. т./ пост. т. 50KA пер. т. / 20KA пост. т. UL</t>
  </si>
  <si>
    <t>Кабель</t>
  </si>
  <si>
    <t>Демонтированный Суперфильтр СФП-25-5-ГЗ</t>
  </si>
  <si>
    <t>iFleet (Basic Package) DPLV3 R4 STANDART GSM устройство DPL V3</t>
  </si>
  <si>
    <t>Mifare reader TR2020 Устройство считывания для идентификации водителя</t>
  </si>
  <si>
    <t>Демонтированная кабельная продукция</t>
  </si>
  <si>
    <t>КОНТАКТОР  2 полюсный , катушка 24В(3100А20Q628)</t>
  </si>
  <si>
    <t>Источник питания  OUT PUT/240/24МВС 2.1A,50Hz</t>
  </si>
  <si>
    <t>Предохранитель - 5 А, 600 В</t>
  </si>
  <si>
    <t>Плавкий предохранитель 4A.500V</t>
  </si>
  <si>
    <t>ПЛАВКИЙ ПРЕДОХРАНИТЕЛЬ 63А 550VAC 80KA</t>
  </si>
  <si>
    <t>Предохранитель для системы питания (5х20) F1, 125mA, 250VAC.1500A</t>
  </si>
  <si>
    <t>ЛЮМИНЕСЦЕНТНАЯ ЛАМПА 40 WATT</t>
  </si>
  <si>
    <t>Лампа OSRAM DULUX 11W/900Im</t>
  </si>
  <si>
    <t>Стандартный очистной скребок 40'</t>
  </si>
  <si>
    <t>Головка затвора 1J69, ( NBR ) Рулон 12 метров.</t>
  </si>
  <si>
    <t>Демонтированный кран шаровой с контролем протечек Ду16“ Класс 150 без привода с голым штоком. Класс герметичности А. Присоединение фланцевое по ANSI B16.5-RF</t>
  </si>
  <si>
    <t>км</t>
  </si>
  <si>
    <t>компл.</t>
  </si>
  <si>
    <t>м</t>
  </si>
  <si>
    <t>кг</t>
  </si>
  <si>
    <t>Закупка №0140-PROC-2022 Реализация механо-технологической и электротехнической продукции ВР/ 
Purchase № 0140-PROC-2022 Sale of mechanical-technological and electrical products 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</si>
</sst>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23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rgb="FF0070C0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0" xfId="0" applyFont="1"/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16" fillId="0" borderId="0" xfId="0" applyFont="1" applyFill="1" applyBorder="1" applyAlignment="1"/>
    <xf numFmtId="0" fontId="16" fillId="3" borderId="0" xfId="0" applyFont="1" applyFill="1" applyBorder="1" applyAlignment="1"/>
    <xf numFmtId="164" fontId="8" fillId="3" borderId="1" xfId="2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164" fontId="13" fillId="2" borderId="1" xfId="0" applyNumberFormat="1" applyFont="1" applyFill="1" applyBorder="1" applyAlignment="1">
      <alignment vertical="center" wrapText="1"/>
    </xf>
    <xf numFmtId="164" fontId="13" fillId="3" borderId="1" xfId="0" applyNumberFormat="1" applyFont="1" applyFill="1" applyBorder="1" applyAlignment="1">
      <alignment vertical="center" wrapText="1"/>
    </xf>
    <xf numFmtId="164" fontId="10" fillId="0" borderId="1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center" vertical="center"/>
    </xf>
    <xf numFmtId="4" fontId="22" fillId="4" borderId="1" xfId="0" applyNumberFormat="1" applyFont="1" applyFill="1" applyBorder="1" applyAlignment="1">
      <alignment horizontal="right" vertical="center" wrapText="1"/>
    </xf>
    <xf numFmtId="164" fontId="10" fillId="4" borderId="1" xfId="2" applyFont="1" applyFill="1" applyBorder="1" applyAlignment="1">
      <alignment horizontal="center" vertical="center" wrapText="1"/>
    </xf>
    <xf numFmtId="164" fontId="8" fillId="4" borderId="1" xfId="2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0" fillId="4" borderId="0" xfId="0" applyFont="1" applyFill="1"/>
    <xf numFmtId="0" fontId="21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0" fillId="4" borderId="0" xfId="0" applyFill="1"/>
    <xf numFmtId="0" fontId="5" fillId="2" borderId="1" xfId="0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horizontal="center"/>
    </xf>
    <xf numFmtId="164" fontId="17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1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1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8"/>
  <sheetViews>
    <sheetView tabSelected="1" topLeftCell="A235" zoomScale="85" zoomScaleNormal="85" workbookViewId="0">
      <selection activeCell="A245" sqref="A245:O245"/>
    </sheetView>
  </sheetViews>
  <sheetFormatPr defaultRowHeight="15" x14ac:dyDescent="0.25"/>
  <cols>
    <col min="1" max="1" width="6.42578125" customWidth="1"/>
    <col min="2" max="2" width="18.28515625" bestFit="1" customWidth="1"/>
    <col min="3" max="3" width="9.85546875" customWidth="1"/>
    <col min="4" max="4" width="82.5703125" customWidth="1"/>
    <col min="5" max="5" width="9.85546875" customWidth="1"/>
    <col min="6" max="6" width="15.28515625" customWidth="1"/>
    <col min="7" max="7" width="22.5703125" customWidth="1"/>
    <col min="8" max="8" width="21.85546875" customWidth="1"/>
    <col min="9" max="11" width="22.28515625" customWidth="1"/>
    <col min="12" max="13" width="25.7109375" customWidth="1"/>
    <col min="14" max="14" width="13.5703125" customWidth="1"/>
    <col min="15" max="15" width="28.7109375" customWidth="1"/>
  </cols>
  <sheetData>
    <row r="1" spans="1:15" ht="21" x14ac:dyDescent="0.35">
      <c r="A1" s="7" t="s">
        <v>2</v>
      </c>
      <c r="B1" s="3"/>
      <c r="C1" s="3"/>
      <c r="D1" s="3"/>
      <c r="E1" s="3"/>
      <c r="F1" s="3"/>
      <c r="G1" s="3"/>
      <c r="H1" s="3"/>
      <c r="I1" s="52"/>
      <c r="J1" s="52"/>
      <c r="K1" s="52"/>
      <c r="L1" s="3"/>
      <c r="M1" s="3"/>
      <c r="N1" s="3"/>
      <c r="O1" s="3"/>
    </row>
    <row r="2" spans="1:15" ht="20.25" x14ac:dyDescent="0.25">
      <c r="A2" s="54" t="s">
        <v>13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20.25" x14ac:dyDescent="0.25">
      <c r="A3" s="54" t="s">
        <v>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5" ht="20.25" x14ac:dyDescent="0.25">
      <c r="A4" s="55" t="s">
        <v>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5" ht="20.25" x14ac:dyDescent="0.25">
      <c r="A5" s="56" t="s">
        <v>14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15" ht="54" customHeight="1" x14ac:dyDescent="0.25">
      <c r="A6" s="57" t="s">
        <v>537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ht="21" x14ac:dyDescent="0.35">
      <c r="A7" s="5"/>
      <c r="B7" s="6"/>
      <c r="C7" s="6"/>
      <c r="D7" s="6"/>
      <c r="E7" s="6"/>
      <c r="F7" s="6"/>
      <c r="G7" s="6"/>
      <c r="H7" s="6"/>
      <c r="I7" s="6"/>
      <c r="J7" s="6"/>
      <c r="K7" s="15" t="s">
        <v>19</v>
      </c>
      <c r="L7" s="14"/>
      <c r="M7" s="14"/>
      <c r="N7" s="11"/>
      <c r="O7" s="11"/>
    </row>
    <row r="8" spans="1:15" ht="139.15" customHeight="1" x14ac:dyDescent="0.25">
      <c r="A8" s="30" t="s">
        <v>7</v>
      </c>
      <c r="B8" s="30" t="s">
        <v>16</v>
      </c>
      <c r="C8" s="30" t="s">
        <v>3</v>
      </c>
      <c r="D8" s="30" t="s">
        <v>4</v>
      </c>
      <c r="E8" s="30" t="s">
        <v>1</v>
      </c>
      <c r="F8" s="30" t="s">
        <v>8</v>
      </c>
      <c r="G8" s="30" t="s">
        <v>102</v>
      </c>
      <c r="H8" s="30" t="s">
        <v>32</v>
      </c>
      <c r="I8" s="30" t="s">
        <v>21</v>
      </c>
      <c r="J8" s="30" t="s">
        <v>26</v>
      </c>
      <c r="K8" s="48" t="s">
        <v>103</v>
      </c>
      <c r="L8" s="30" t="s">
        <v>30</v>
      </c>
      <c r="M8" s="30" t="s">
        <v>31</v>
      </c>
      <c r="N8" s="30" t="s">
        <v>6</v>
      </c>
      <c r="O8" s="30" t="s">
        <v>17</v>
      </c>
    </row>
    <row r="9" spans="1:15" s="41" customFormat="1" ht="38.25" customHeight="1" x14ac:dyDescent="0.25">
      <c r="A9" s="34">
        <v>1</v>
      </c>
      <c r="B9" s="34" t="s">
        <v>106</v>
      </c>
      <c r="C9" s="34" t="s">
        <v>25</v>
      </c>
      <c r="D9" s="35" t="s">
        <v>326</v>
      </c>
      <c r="E9" s="36" t="s">
        <v>101</v>
      </c>
      <c r="F9" s="17">
        <v>2</v>
      </c>
      <c r="G9" s="47">
        <f>H9/112*100</f>
        <v>66964.28571428571</v>
      </c>
      <c r="H9" s="47">
        <v>75000</v>
      </c>
      <c r="I9" s="37">
        <f t="shared" ref="I9:I71" si="0">G9*F9</f>
        <v>133928.57142857142</v>
      </c>
      <c r="J9" s="37">
        <f t="shared" ref="J9:J71" si="1">H9*F9</f>
        <v>150000</v>
      </c>
      <c r="K9" s="49"/>
      <c r="L9" s="38">
        <f>K9*F9</f>
        <v>0</v>
      </c>
      <c r="M9" s="39">
        <f t="shared" ref="M9" si="2">L9*1.12</f>
        <v>0</v>
      </c>
      <c r="N9" s="34" t="s">
        <v>22</v>
      </c>
      <c r="O9" s="40"/>
    </row>
    <row r="10" spans="1:15" s="44" customFormat="1" ht="18.75" x14ac:dyDescent="0.25">
      <c r="A10" s="34">
        <v>2</v>
      </c>
      <c r="B10" s="42" t="s">
        <v>107</v>
      </c>
      <c r="C10" s="34" t="s">
        <v>25</v>
      </c>
      <c r="D10" s="43" t="s">
        <v>327</v>
      </c>
      <c r="E10" s="36" t="s">
        <v>101</v>
      </c>
      <c r="F10" s="17">
        <v>1</v>
      </c>
      <c r="G10" s="47">
        <f t="shared" ref="G10:G69" si="3">H10/112*100</f>
        <v>662.5</v>
      </c>
      <c r="H10" s="47">
        <v>742</v>
      </c>
      <c r="I10" s="37">
        <f t="shared" si="0"/>
        <v>662.5</v>
      </c>
      <c r="J10" s="37">
        <f t="shared" si="1"/>
        <v>742</v>
      </c>
      <c r="K10" s="49"/>
      <c r="L10" s="38">
        <f t="shared" ref="L10:L72" si="4">K10*F10</f>
        <v>0</v>
      </c>
      <c r="M10" s="39">
        <f t="shared" ref="M10:M72" si="5">L10*1.12</f>
        <v>0</v>
      </c>
      <c r="N10" s="34" t="s">
        <v>22</v>
      </c>
      <c r="O10" s="58" t="s">
        <v>105</v>
      </c>
    </row>
    <row r="11" spans="1:15" s="44" customFormat="1" ht="18.75" x14ac:dyDescent="0.25">
      <c r="A11" s="34">
        <v>3</v>
      </c>
      <c r="B11" s="42" t="s">
        <v>108</v>
      </c>
      <c r="C11" s="34" t="s">
        <v>25</v>
      </c>
      <c r="D11" s="43" t="s">
        <v>328</v>
      </c>
      <c r="E11" s="36" t="s">
        <v>101</v>
      </c>
      <c r="F11" s="17">
        <v>5</v>
      </c>
      <c r="G11" s="47">
        <f t="shared" si="3"/>
        <v>65.178571428571431</v>
      </c>
      <c r="H11" s="47">
        <v>73</v>
      </c>
      <c r="I11" s="37">
        <f t="shared" si="0"/>
        <v>325.89285714285717</v>
      </c>
      <c r="J11" s="37">
        <f t="shared" si="1"/>
        <v>365</v>
      </c>
      <c r="K11" s="49"/>
      <c r="L11" s="38">
        <f t="shared" si="4"/>
        <v>0</v>
      </c>
      <c r="M11" s="39">
        <f t="shared" si="5"/>
        <v>0</v>
      </c>
      <c r="N11" s="34" t="s">
        <v>22</v>
      </c>
      <c r="O11" s="58"/>
    </row>
    <row r="12" spans="1:15" s="44" customFormat="1" ht="18.75" x14ac:dyDescent="0.25">
      <c r="A12" s="34">
        <v>4</v>
      </c>
      <c r="B12" s="42" t="s">
        <v>109</v>
      </c>
      <c r="C12" s="34" t="s">
        <v>25</v>
      </c>
      <c r="D12" s="43" t="s">
        <v>329</v>
      </c>
      <c r="E12" s="36" t="s">
        <v>101</v>
      </c>
      <c r="F12" s="17">
        <v>2</v>
      </c>
      <c r="G12" s="47">
        <f t="shared" si="3"/>
        <v>21407.142857142859</v>
      </c>
      <c r="H12" s="47">
        <v>23976</v>
      </c>
      <c r="I12" s="37">
        <f t="shared" si="0"/>
        <v>42814.285714285717</v>
      </c>
      <c r="J12" s="37">
        <f t="shared" si="1"/>
        <v>47952</v>
      </c>
      <c r="K12" s="49"/>
      <c r="L12" s="38">
        <f t="shared" si="4"/>
        <v>0</v>
      </c>
      <c r="M12" s="39">
        <f t="shared" si="5"/>
        <v>0</v>
      </c>
      <c r="N12" s="34" t="s">
        <v>22</v>
      </c>
      <c r="O12" s="58"/>
    </row>
    <row r="13" spans="1:15" s="44" customFormat="1" ht="18.75" x14ac:dyDescent="0.25">
      <c r="A13" s="34">
        <v>5</v>
      </c>
      <c r="B13" s="42" t="s">
        <v>110</v>
      </c>
      <c r="C13" s="34" t="s">
        <v>25</v>
      </c>
      <c r="D13" s="43" t="s">
        <v>330</v>
      </c>
      <c r="E13" s="36" t="s">
        <v>101</v>
      </c>
      <c r="F13" s="17">
        <v>4</v>
      </c>
      <c r="G13" s="47">
        <f t="shared" si="3"/>
        <v>125</v>
      </c>
      <c r="H13" s="47">
        <v>140</v>
      </c>
      <c r="I13" s="37">
        <f t="shared" si="0"/>
        <v>500</v>
      </c>
      <c r="J13" s="37">
        <f t="shared" si="1"/>
        <v>560</v>
      </c>
      <c r="K13" s="49"/>
      <c r="L13" s="38">
        <f t="shared" si="4"/>
        <v>0</v>
      </c>
      <c r="M13" s="39">
        <f t="shared" si="5"/>
        <v>0</v>
      </c>
      <c r="N13" s="34" t="s">
        <v>22</v>
      </c>
      <c r="O13" s="58"/>
    </row>
    <row r="14" spans="1:15" s="44" customFormat="1" ht="18.75" x14ac:dyDescent="0.25">
      <c r="A14" s="34">
        <v>6</v>
      </c>
      <c r="B14" s="42" t="s">
        <v>111</v>
      </c>
      <c r="C14" s="34" t="s">
        <v>25</v>
      </c>
      <c r="D14" s="43" t="s">
        <v>330</v>
      </c>
      <c r="E14" s="36" t="s">
        <v>101</v>
      </c>
      <c r="F14" s="17">
        <v>4</v>
      </c>
      <c r="G14" s="47">
        <f t="shared" si="3"/>
        <v>125</v>
      </c>
      <c r="H14" s="47">
        <v>140</v>
      </c>
      <c r="I14" s="37">
        <f t="shared" si="0"/>
        <v>500</v>
      </c>
      <c r="J14" s="37">
        <f t="shared" si="1"/>
        <v>560</v>
      </c>
      <c r="K14" s="49"/>
      <c r="L14" s="38">
        <f t="shared" si="4"/>
        <v>0</v>
      </c>
      <c r="M14" s="39">
        <f t="shared" si="5"/>
        <v>0</v>
      </c>
      <c r="N14" s="34" t="s">
        <v>22</v>
      </c>
      <c r="O14" s="58"/>
    </row>
    <row r="15" spans="1:15" s="44" customFormat="1" ht="18.75" x14ac:dyDescent="0.25">
      <c r="A15" s="34">
        <v>7</v>
      </c>
      <c r="B15" s="42" t="s">
        <v>112</v>
      </c>
      <c r="C15" s="34" t="s">
        <v>25</v>
      </c>
      <c r="D15" s="43" t="s">
        <v>330</v>
      </c>
      <c r="E15" s="36" t="s">
        <v>101</v>
      </c>
      <c r="F15" s="17">
        <v>4</v>
      </c>
      <c r="G15" s="47">
        <f t="shared" si="3"/>
        <v>125</v>
      </c>
      <c r="H15" s="47">
        <v>140</v>
      </c>
      <c r="I15" s="37">
        <f t="shared" si="0"/>
        <v>500</v>
      </c>
      <c r="J15" s="37">
        <f t="shared" si="1"/>
        <v>560</v>
      </c>
      <c r="K15" s="49"/>
      <c r="L15" s="38">
        <f t="shared" si="4"/>
        <v>0</v>
      </c>
      <c r="M15" s="39">
        <f t="shared" si="5"/>
        <v>0</v>
      </c>
      <c r="N15" s="34" t="s">
        <v>22</v>
      </c>
      <c r="O15" s="58"/>
    </row>
    <row r="16" spans="1:15" s="44" customFormat="1" ht="18.75" x14ac:dyDescent="0.25">
      <c r="A16" s="34">
        <v>8</v>
      </c>
      <c r="B16" s="42" t="s">
        <v>113</v>
      </c>
      <c r="C16" s="34" t="s">
        <v>25</v>
      </c>
      <c r="D16" s="43" t="s">
        <v>330</v>
      </c>
      <c r="E16" s="36" t="s">
        <v>101</v>
      </c>
      <c r="F16" s="17">
        <v>4</v>
      </c>
      <c r="G16" s="47">
        <f t="shared" si="3"/>
        <v>100</v>
      </c>
      <c r="H16" s="47">
        <v>112</v>
      </c>
      <c r="I16" s="37">
        <f t="shared" si="0"/>
        <v>400</v>
      </c>
      <c r="J16" s="37">
        <f t="shared" si="1"/>
        <v>448</v>
      </c>
      <c r="K16" s="49"/>
      <c r="L16" s="38">
        <f t="shared" si="4"/>
        <v>0</v>
      </c>
      <c r="M16" s="39">
        <f t="shared" si="5"/>
        <v>0</v>
      </c>
      <c r="N16" s="34" t="s">
        <v>22</v>
      </c>
      <c r="O16" s="58"/>
    </row>
    <row r="17" spans="1:15" s="44" customFormat="1" ht="18.75" x14ac:dyDescent="0.25">
      <c r="A17" s="34">
        <v>9</v>
      </c>
      <c r="B17" s="42" t="s">
        <v>114</v>
      </c>
      <c r="C17" s="34" t="s">
        <v>25</v>
      </c>
      <c r="D17" s="43" t="s">
        <v>330</v>
      </c>
      <c r="E17" s="36" t="s">
        <v>101</v>
      </c>
      <c r="F17" s="17">
        <v>4</v>
      </c>
      <c r="G17" s="47">
        <f t="shared" si="3"/>
        <v>112.5</v>
      </c>
      <c r="H17" s="47">
        <v>126</v>
      </c>
      <c r="I17" s="37">
        <f t="shared" si="0"/>
        <v>450</v>
      </c>
      <c r="J17" s="37">
        <f t="shared" si="1"/>
        <v>504</v>
      </c>
      <c r="K17" s="49"/>
      <c r="L17" s="38">
        <f t="shared" si="4"/>
        <v>0</v>
      </c>
      <c r="M17" s="39">
        <f t="shared" si="5"/>
        <v>0</v>
      </c>
      <c r="N17" s="34" t="s">
        <v>22</v>
      </c>
      <c r="O17" s="58"/>
    </row>
    <row r="18" spans="1:15" s="44" customFormat="1" ht="18.75" x14ac:dyDescent="0.25">
      <c r="A18" s="34">
        <v>10</v>
      </c>
      <c r="B18" s="42" t="s">
        <v>115</v>
      </c>
      <c r="C18" s="34" t="s">
        <v>25</v>
      </c>
      <c r="D18" s="43" t="s">
        <v>330</v>
      </c>
      <c r="E18" s="36" t="s">
        <v>101</v>
      </c>
      <c r="F18" s="17">
        <v>4</v>
      </c>
      <c r="G18" s="47">
        <f t="shared" si="3"/>
        <v>150</v>
      </c>
      <c r="H18" s="47">
        <v>168</v>
      </c>
      <c r="I18" s="37">
        <f t="shared" si="0"/>
        <v>600</v>
      </c>
      <c r="J18" s="37">
        <f t="shared" si="1"/>
        <v>672</v>
      </c>
      <c r="K18" s="49"/>
      <c r="L18" s="38">
        <f t="shared" si="4"/>
        <v>0</v>
      </c>
      <c r="M18" s="39">
        <f t="shared" si="5"/>
        <v>0</v>
      </c>
      <c r="N18" s="34" t="s">
        <v>22</v>
      </c>
      <c r="O18" s="58"/>
    </row>
    <row r="19" spans="1:15" s="44" customFormat="1" ht="18.75" x14ac:dyDescent="0.25">
      <c r="A19" s="34">
        <v>11</v>
      </c>
      <c r="B19" s="42" t="s">
        <v>116</v>
      </c>
      <c r="C19" s="34" t="s">
        <v>25</v>
      </c>
      <c r="D19" s="43" t="s">
        <v>330</v>
      </c>
      <c r="E19" s="36" t="s">
        <v>101</v>
      </c>
      <c r="F19" s="17">
        <v>4</v>
      </c>
      <c r="G19" s="47">
        <f t="shared" si="3"/>
        <v>125</v>
      </c>
      <c r="H19" s="47">
        <v>140</v>
      </c>
      <c r="I19" s="37">
        <f t="shared" si="0"/>
        <v>500</v>
      </c>
      <c r="J19" s="37">
        <f t="shared" si="1"/>
        <v>560</v>
      </c>
      <c r="K19" s="49"/>
      <c r="L19" s="38">
        <f t="shared" si="4"/>
        <v>0</v>
      </c>
      <c r="M19" s="39">
        <f t="shared" si="5"/>
        <v>0</v>
      </c>
      <c r="N19" s="34" t="s">
        <v>22</v>
      </c>
      <c r="O19" s="58"/>
    </row>
    <row r="20" spans="1:15" s="44" customFormat="1" ht="37.5" x14ac:dyDescent="0.25">
      <c r="A20" s="34">
        <v>12</v>
      </c>
      <c r="B20" s="42" t="s">
        <v>117</v>
      </c>
      <c r="C20" s="34" t="s">
        <v>25</v>
      </c>
      <c r="D20" s="43" t="s">
        <v>331</v>
      </c>
      <c r="E20" s="36" t="s">
        <v>101</v>
      </c>
      <c r="F20" s="17">
        <v>1</v>
      </c>
      <c r="G20" s="47">
        <f t="shared" si="3"/>
        <v>634.82142857142856</v>
      </c>
      <c r="H20" s="47">
        <v>711</v>
      </c>
      <c r="I20" s="37">
        <f t="shared" si="0"/>
        <v>634.82142857142856</v>
      </c>
      <c r="J20" s="37">
        <f t="shared" si="1"/>
        <v>711</v>
      </c>
      <c r="K20" s="49"/>
      <c r="L20" s="38">
        <f t="shared" si="4"/>
        <v>0</v>
      </c>
      <c r="M20" s="39">
        <f t="shared" si="5"/>
        <v>0</v>
      </c>
      <c r="N20" s="34" t="s">
        <v>22</v>
      </c>
      <c r="O20" s="58"/>
    </row>
    <row r="21" spans="1:15" s="44" customFormat="1" ht="36" customHeight="1" x14ac:dyDescent="0.25">
      <c r="A21" s="34">
        <v>13</v>
      </c>
      <c r="B21" s="42" t="s">
        <v>118</v>
      </c>
      <c r="C21" s="34" t="s">
        <v>25</v>
      </c>
      <c r="D21" s="43" t="s">
        <v>332</v>
      </c>
      <c r="E21" s="36" t="s">
        <v>101</v>
      </c>
      <c r="F21" s="17">
        <v>2</v>
      </c>
      <c r="G21" s="47">
        <f t="shared" si="3"/>
        <v>6505.3571428571431</v>
      </c>
      <c r="H21" s="47">
        <v>7286</v>
      </c>
      <c r="I21" s="37">
        <f t="shared" si="0"/>
        <v>13010.714285714286</v>
      </c>
      <c r="J21" s="37">
        <f t="shared" si="1"/>
        <v>14572</v>
      </c>
      <c r="K21" s="49"/>
      <c r="L21" s="38">
        <f t="shared" si="4"/>
        <v>0</v>
      </c>
      <c r="M21" s="39">
        <f t="shared" si="5"/>
        <v>0</v>
      </c>
      <c r="N21" s="34" t="s">
        <v>22</v>
      </c>
      <c r="O21" s="58"/>
    </row>
    <row r="22" spans="1:15" s="44" customFormat="1" ht="35.25" customHeight="1" x14ac:dyDescent="0.25">
      <c r="A22" s="34">
        <v>14</v>
      </c>
      <c r="B22" s="42" t="s">
        <v>119</v>
      </c>
      <c r="C22" s="34" t="s">
        <v>25</v>
      </c>
      <c r="D22" s="43" t="s">
        <v>333</v>
      </c>
      <c r="E22" s="36" t="s">
        <v>101</v>
      </c>
      <c r="F22" s="17">
        <v>3</v>
      </c>
      <c r="G22" s="47">
        <f t="shared" si="3"/>
        <v>15.178571428571427</v>
      </c>
      <c r="H22" s="47">
        <v>17</v>
      </c>
      <c r="I22" s="37">
        <f t="shared" si="0"/>
        <v>45.535714285714278</v>
      </c>
      <c r="J22" s="37">
        <f t="shared" si="1"/>
        <v>51</v>
      </c>
      <c r="K22" s="49"/>
      <c r="L22" s="38">
        <f t="shared" si="4"/>
        <v>0</v>
      </c>
      <c r="M22" s="39">
        <f t="shared" si="5"/>
        <v>0</v>
      </c>
      <c r="N22" s="34" t="s">
        <v>22</v>
      </c>
      <c r="O22" s="58"/>
    </row>
    <row r="23" spans="1:15" s="44" customFormat="1" ht="35.25" customHeight="1" x14ac:dyDescent="0.25">
      <c r="A23" s="34">
        <v>15</v>
      </c>
      <c r="B23" s="42" t="s">
        <v>120</v>
      </c>
      <c r="C23" s="34" t="s">
        <v>25</v>
      </c>
      <c r="D23" s="43" t="s">
        <v>334</v>
      </c>
      <c r="E23" s="36" t="s">
        <v>101</v>
      </c>
      <c r="F23" s="17">
        <v>6</v>
      </c>
      <c r="G23" s="47">
        <f t="shared" si="3"/>
        <v>254.46428571428572</v>
      </c>
      <c r="H23" s="47">
        <v>285</v>
      </c>
      <c r="I23" s="37">
        <f t="shared" si="0"/>
        <v>1526.7857142857142</v>
      </c>
      <c r="J23" s="37">
        <f t="shared" si="1"/>
        <v>1710</v>
      </c>
      <c r="K23" s="49"/>
      <c r="L23" s="38">
        <f t="shared" si="4"/>
        <v>0</v>
      </c>
      <c r="M23" s="39">
        <f t="shared" si="5"/>
        <v>0</v>
      </c>
      <c r="N23" s="34" t="s">
        <v>22</v>
      </c>
      <c r="O23" s="58"/>
    </row>
    <row r="24" spans="1:15" s="44" customFormat="1" ht="35.25" customHeight="1" x14ac:dyDescent="0.25">
      <c r="A24" s="34">
        <v>16</v>
      </c>
      <c r="B24" s="42" t="s">
        <v>121</v>
      </c>
      <c r="C24" s="34" t="s">
        <v>25</v>
      </c>
      <c r="D24" s="43" t="s">
        <v>335</v>
      </c>
      <c r="E24" s="36" t="s">
        <v>101</v>
      </c>
      <c r="F24" s="17">
        <v>2</v>
      </c>
      <c r="G24" s="47">
        <f t="shared" si="3"/>
        <v>179.46428571428572</v>
      </c>
      <c r="H24" s="47">
        <v>201</v>
      </c>
      <c r="I24" s="37">
        <f t="shared" si="0"/>
        <v>358.92857142857144</v>
      </c>
      <c r="J24" s="37">
        <f t="shared" si="1"/>
        <v>402</v>
      </c>
      <c r="K24" s="49"/>
      <c r="L24" s="38">
        <f t="shared" si="4"/>
        <v>0</v>
      </c>
      <c r="M24" s="39">
        <f t="shared" si="5"/>
        <v>0</v>
      </c>
      <c r="N24" s="34" t="s">
        <v>22</v>
      </c>
      <c r="O24" s="58"/>
    </row>
    <row r="25" spans="1:15" s="44" customFormat="1" ht="35.25" customHeight="1" x14ac:dyDescent="0.25">
      <c r="A25" s="34">
        <v>17</v>
      </c>
      <c r="B25" s="42" t="s">
        <v>122</v>
      </c>
      <c r="C25" s="34" t="s">
        <v>25</v>
      </c>
      <c r="D25" s="43" t="s">
        <v>336</v>
      </c>
      <c r="E25" s="36" t="s">
        <v>101</v>
      </c>
      <c r="F25" s="17">
        <v>2</v>
      </c>
      <c r="G25" s="47">
        <f t="shared" si="3"/>
        <v>2350</v>
      </c>
      <c r="H25" s="47">
        <v>2632</v>
      </c>
      <c r="I25" s="37">
        <f t="shared" si="0"/>
        <v>4700</v>
      </c>
      <c r="J25" s="37">
        <f t="shared" si="1"/>
        <v>5264</v>
      </c>
      <c r="K25" s="49"/>
      <c r="L25" s="38">
        <f t="shared" si="4"/>
        <v>0</v>
      </c>
      <c r="M25" s="39">
        <f t="shared" si="5"/>
        <v>0</v>
      </c>
      <c r="N25" s="34" t="s">
        <v>22</v>
      </c>
      <c r="O25" s="58"/>
    </row>
    <row r="26" spans="1:15" s="44" customFormat="1" ht="35.25" customHeight="1" x14ac:dyDescent="0.25">
      <c r="A26" s="34">
        <v>18</v>
      </c>
      <c r="B26" s="42" t="s">
        <v>123</v>
      </c>
      <c r="C26" s="34" t="s">
        <v>25</v>
      </c>
      <c r="D26" s="43" t="s">
        <v>337</v>
      </c>
      <c r="E26" s="36" t="s">
        <v>101</v>
      </c>
      <c r="F26" s="17">
        <v>2</v>
      </c>
      <c r="G26" s="47">
        <f t="shared" si="3"/>
        <v>6892.8571428571431</v>
      </c>
      <c r="H26" s="47">
        <v>7720</v>
      </c>
      <c r="I26" s="37">
        <f t="shared" si="0"/>
        <v>13785.714285714286</v>
      </c>
      <c r="J26" s="37">
        <f t="shared" si="1"/>
        <v>15440</v>
      </c>
      <c r="K26" s="49"/>
      <c r="L26" s="38">
        <f t="shared" si="4"/>
        <v>0</v>
      </c>
      <c r="M26" s="39">
        <f t="shared" si="5"/>
        <v>0</v>
      </c>
      <c r="N26" s="34" t="s">
        <v>22</v>
      </c>
      <c r="O26" s="58"/>
    </row>
    <row r="27" spans="1:15" s="44" customFormat="1" ht="35.25" customHeight="1" x14ac:dyDescent="0.25">
      <c r="A27" s="34">
        <v>19</v>
      </c>
      <c r="B27" s="42" t="s">
        <v>124</v>
      </c>
      <c r="C27" s="34" t="s">
        <v>25</v>
      </c>
      <c r="D27" s="43" t="s">
        <v>338</v>
      </c>
      <c r="E27" s="36" t="s">
        <v>101</v>
      </c>
      <c r="F27" s="17">
        <v>2</v>
      </c>
      <c r="G27" s="47">
        <f t="shared" si="3"/>
        <v>4156.25</v>
      </c>
      <c r="H27" s="47">
        <v>4655</v>
      </c>
      <c r="I27" s="37">
        <f t="shared" si="0"/>
        <v>8312.5</v>
      </c>
      <c r="J27" s="37">
        <f t="shared" si="1"/>
        <v>9310</v>
      </c>
      <c r="K27" s="49"/>
      <c r="L27" s="38">
        <f t="shared" si="4"/>
        <v>0</v>
      </c>
      <c r="M27" s="39">
        <f t="shared" si="5"/>
        <v>0</v>
      </c>
      <c r="N27" s="34" t="s">
        <v>22</v>
      </c>
      <c r="O27" s="58"/>
    </row>
    <row r="28" spans="1:15" s="44" customFormat="1" ht="35.25" customHeight="1" x14ac:dyDescent="0.25">
      <c r="A28" s="34">
        <v>20</v>
      </c>
      <c r="B28" s="42" t="s">
        <v>125</v>
      </c>
      <c r="C28" s="34" t="s">
        <v>25</v>
      </c>
      <c r="D28" s="43" t="s">
        <v>339</v>
      </c>
      <c r="E28" s="36" t="s">
        <v>101</v>
      </c>
      <c r="F28" s="17">
        <v>20</v>
      </c>
      <c r="G28" s="47">
        <f t="shared" si="3"/>
        <v>34.821428571428569</v>
      </c>
      <c r="H28" s="47">
        <v>39</v>
      </c>
      <c r="I28" s="37">
        <f t="shared" si="0"/>
        <v>696.42857142857133</v>
      </c>
      <c r="J28" s="37">
        <f t="shared" si="1"/>
        <v>780</v>
      </c>
      <c r="K28" s="49"/>
      <c r="L28" s="38">
        <f t="shared" si="4"/>
        <v>0</v>
      </c>
      <c r="M28" s="39">
        <f t="shared" si="5"/>
        <v>0</v>
      </c>
      <c r="N28" s="34" t="s">
        <v>22</v>
      </c>
      <c r="O28" s="58"/>
    </row>
    <row r="29" spans="1:15" s="44" customFormat="1" ht="35.25" customHeight="1" x14ac:dyDescent="0.25">
      <c r="A29" s="34">
        <v>21</v>
      </c>
      <c r="B29" s="42" t="s">
        <v>126</v>
      </c>
      <c r="C29" s="34" t="s">
        <v>25</v>
      </c>
      <c r="D29" s="43" t="s">
        <v>340</v>
      </c>
      <c r="E29" s="36" t="s">
        <v>101</v>
      </c>
      <c r="F29" s="17">
        <v>20</v>
      </c>
      <c r="G29" s="47">
        <f t="shared" si="3"/>
        <v>7.1428571428571423</v>
      </c>
      <c r="H29" s="47">
        <v>8</v>
      </c>
      <c r="I29" s="37">
        <f t="shared" si="0"/>
        <v>142.85714285714283</v>
      </c>
      <c r="J29" s="37">
        <f t="shared" si="1"/>
        <v>160</v>
      </c>
      <c r="K29" s="49"/>
      <c r="L29" s="38">
        <f t="shared" si="4"/>
        <v>0</v>
      </c>
      <c r="M29" s="39">
        <f t="shared" si="5"/>
        <v>0</v>
      </c>
      <c r="N29" s="34" t="s">
        <v>22</v>
      </c>
      <c r="O29" s="58"/>
    </row>
    <row r="30" spans="1:15" s="44" customFormat="1" ht="35.25" customHeight="1" x14ac:dyDescent="0.25">
      <c r="A30" s="34">
        <v>22</v>
      </c>
      <c r="B30" s="42" t="s">
        <v>127</v>
      </c>
      <c r="C30" s="34" t="s">
        <v>25</v>
      </c>
      <c r="D30" s="43" t="s">
        <v>341</v>
      </c>
      <c r="E30" s="36" t="s">
        <v>101</v>
      </c>
      <c r="F30" s="17">
        <v>2</v>
      </c>
      <c r="G30" s="47">
        <f t="shared" si="3"/>
        <v>892.85714285714289</v>
      </c>
      <c r="H30" s="47">
        <v>1000</v>
      </c>
      <c r="I30" s="37">
        <f t="shared" si="0"/>
        <v>1785.7142857142858</v>
      </c>
      <c r="J30" s="37">
        <f t="shared" si="1"/>
        <v>2000</v>
      </c>
      <c r="K30" s="49"/>
      <c r="L30" s="38">
        <f t="shared" si="4"/>
        <v>0</v>
      </c>
      <c r="M30" s="39">
        <f t="shared" si="5"/>
        <v>0</v>
      </c>
      <c r="N30" s="34" t="s">
        <v>22</v>
      </c>
      <c r="O30" s="58"/>
    </row>
    <row r="31" spans="1:15" s="44" customFormat="1" ht="35.25" customHeight="1" x14ac:dyDescent="0.25">
      <c r="A31" s="34">
        <v>23</v>
      </c>
      <c r="B31" s="42" t="s">
        <v>128</v>
      </c>
      <c r="C31" s="34" t="s">
        <v>25</v>
      </c>
      <c r="D31" s="43" t="s">
        <v>342</v>
      </c>
      <c r="E31" s="36" t="s">
        <v>101</v>
      </c>
      <c r="F31" s="17">
        <v>9</v>
      </c>
      <c r="G31" s="47">
        <f t="shared" si="3"/>
        <v>34.821428571428569</v>
      </c>
      <c r="H31" s="47">
        <v>39</v>
      </c>
      <c r="I31" s="37">
        <f t="shared" si="0"/>
        <v>313.39285714285711</v>
      </c>
      <c r="J31" s="37">
        <f t="shared" si="1"/>
        <v>351</v>
      </c>
      <c r="K31" s="49"/>
      <c r="L31" s="38">
        <f t="shared" si="4"/>
        <v>0</v>
      </c>
      <c r="M31" s="39">
        <f t="shared" si="5"/>
        <v>0</v>
      </c>
      <c r="N31" s="34" t="s">
        <v>22</v>
      </c>
      <c r="O31" s="58"/>
    </row>
    <row r="32" spans="1:15" s="44" customFormat="1" ht="35.25" customHeight="1" x14ac:dyDescent="0.25">
      <c r="A32" s="34">
        <v>24</v>
      </c>
      <c r="B32" s="42" t="s">
        <v>129</v>
      </c>
      <c r="C32" s="34" t="s">
        <v>25</v>
      </c>
      <c r="D32" s="43" t="s">
        <v>343</v>
      </c>
      <c r="E32" s="36" t="s">
        <v>101</v>
      </c>
      <c r="F32" s="17">
        <v>1</v>
      </c>
      <c r="G32" s="47">
        <f t="shared" si="3"/>
        <v>61796.428571428565</v>
      </c>
      <c r="H32" s="47">
        <v>69212</v>
      </c>
      <c r="I32" s="37">
        <f t="shared" si="0"/>
        <v>61796.428571428565</v>
      </c>
      <c r="J32" s="37">
        <f t="shared" si="1"/>
        <v>69212</v>
      </c>
      <c r="K32" s="49"/>
      <c r="L32" s="38">
        <f t="shared" si="4"/>
        <v>0</v>
      </c>
      <c r="M32" s="39">
        <f t="shared" si="5"/>
        <v>0</v>
      </c>
      <c r="N32" s="34" t="s">
        <v>22</v>
      </c>
      <c r="O32" s="58"/>
    </row>
    <row r="33" spans="1:15" s="44" customFormat="1" ht="35.25" customHeight="1" x14ac:dyDescent="0.25">
      <c r="A33" s="34">
        <v>25</v>
      </c>
      <c r="B33" s="42" t="s">
        <v>130</v>
      </c>
      <c r="C33" s="34" t="s">
        <v>25</v>
      </c>
      <c r="D33" s="43" t="s">
        <v>344</v>
      </c>
      <c r="E33" s="36" t="s">
        <v>101</v>
      </c>
      <c r="F33" s="17">
        <v>42</v>
      </c>
      <c r="G33" s="47">
        <f t="shared" si="3"/>
        <v>44.642857142857146</v>
      </c>
      <c r="H33" s="47">
        <v>50</v>
      </c>
      <c r="I33" s="37">
        <f t="shared" si="0"/>
        <v>1875.0000000000002</v>
      </c>
      <c r="J33" s="37">
        <f t="shared" si="1"/>
        <v>2100</v>
      </c>
      <c r="K33" s="49"/>
      <c r="L33" s="38">
        <f t="shared" si="4"/>
        <v>0</v>
      </c>
      <c r="M33" s="39">
        <f t="shared" si="5"/>
        <v>0</v>
      </c>
      <c r="N33" s="34" t="s">
        <v>22</v>
      </c>
      <c r="O33" s="58"/>
    </row>
    <row r="34" spans="1:15" s="44" customFormat="1" ht="35.25" customHeight="1" x14ac:dyDescent="0.25">
      <c r="A34" s="34">
        <v>26</v>
      </c>
      <c r="B34" s="42" t="s">
        <v>131</v>
      </c>
      <c r="C34" s="34" t="s">
        <v>25</v>
      </c>
      <c r="D34" s="43" t="s">
        <v>345</v>
      </c>
      <c r="E34" s="36" t="s">
        <v>101</v>
      </c>
      <c r="F34" s="17">
        <v>8</v>
      </c>
      <c r="G34" s="47">
        <f t="shared" si="3"/>
        <v>994.64285714285711</v>
      </c>
      <c r="H34" s="47">
        <v>1114</v>
      </c>
      <c r="I34" s="37">
        <f t="shared" si="0"/>
        <v>7957.1428571428569</v>
      </c>
      <c r="J34" s="37">
        <f t="shared" si="1"/>
        <v>8912</v>
      </c>
      <c r="K34" s="49"/>
      <c r="L34" s="38">
        <f t="shared" si="4"/>
        <v>0</v>
      </c>
      <c r="M34" s="39">
        <f t="shared" si="5"/>
        <v>0</v>
      </c>
      <c r="N34" s="34" t="s">
        <v>22</v>
      </c>
      <c r="O34" s="58"/>
    </row>
    <row r="35" spans="1:15" s="44" customFormat="1" ht="35.25" customHeight="1" x14ac:dyDescent="0.25">
      <c r="A35" s="34">
        <v>27</v>
      </c>
      <c r="B35" s="42" t="s">
        <v>131</v>
      </c>
      <c r="C35" s="34" t="s">
        <v>25</v>
      </c>
      <c r="D35" s="43" t="s">
        <v>345</v>
      </c>
      <c r="E35" s="36" t="s">
        <v>101</v>
      </c>
      <c r="F35" s="17">
        <v>3</v>
      </c>
      <c r="G35" s="47">
        <f t="shared" si="3"/>
        <v>994.64285714285711</v>
      </c>
      <c r="H35" s="47">
        <v>1114</v>
      </c>
      <c r="I35" s="37">
        <f t="shared" si="0"/>
        <v>2983.9285714285716</v>
      </c>
      <c r="J35" s="37">
        <f t="shared" si="1"/>
        <v>3342</v>
      </c>
      <c r="K35" s="49"/>
      <c r="L35" s="38">
        <f t="shared" si="4"/>
        <v>0</v>
      </c>
      <c r="M35" s="39">
        <f t="shared" si="5"/>
        <v>0</v>
      </c>
      <c r="N35" s="34" t="s">
        <v>22</v>
      </c>
      <c r="O35" s="58"/>
    </row>
    <row r="36" spans="1:15" s="44" customFormat="1" ht="35.25" customHeight="1" x14ac:dyDescent="0.25">
      <c r="A36" s="34">
        <v>28</v>
      </c>
      <c r="B36" s="42" t="s">
        <v>132</v>
      </c>
      <c r="C36" s="34" t="s">
        <v>25</v>
      </c>
      <c r="D36" s="43" t="s">
        <v>346</v>
      </c>
      <c r="E36" s="36" t="s">
        <v>101</v>
      </c>
      <c r="F36" s="17">
        <v>3</v>
      </c>
      <c r="G36" s="47">
        <f t="shared" si="3"/>
        <v>80.357142857142861</v>
      </c>
      <c r="H36" s="47">
        <v>90</v>
      </c>
      <c r="I36" s="37">
        <f t="shared" si="0"/>
        <v>241.07142857142858</v>
      </c>
      <c r="J36" s="37">
        <f t="shared" si="1"/>
        <v>270</v>
      </c>
      <c r="K36" s="49"/>
      <c r="L36" s="38">
        <f t="shared" si="4"/>
        <v>0</v>
      </c>
      <c r="M36" s="39">
        <f t="shared" si="5"/>
        <v>0</v>
      </c>
      <c r="N36" s="34" t="s">
        <v>22</v>
      </c>
      <c r="O36" s="58"/>
    </row>
    <row r="37" spans="1:15" s="44" customFormat="1" ht="35.25" customHeight="1" x14ac:dyDescent="0.25">
      <c r="A37" s="34">
        <v>29</v>
      </c>
      <c r="B37" s="42" t="s">
        <v>133</v>
      </c>
      <c r="C37" s="34" t="s">
        <v>25</v>
      </c>
      <c r="D37" s="43" t="s">
        <v>347</v>
      </c>
      <c r="E37" s="36" t="s">
        <v>101</v>
      </c>
      <c r="F37" s="17">
        <v>2</v>
      </c>
      <c r="G37" s="47">
        <f t="shared" si="3"/>
        <v>6505.3571428571431</v>
      </c>
      <c r="H37" s="47">
        <v>7286</v>
      </c>
      <c r="I37" s="37">
        <f t="shared" si="0"/>
        <v>13010.714285714286</v>
      </c>
      <c r="J37" s="37">
        <f t="shared" si="1"/>
        <v>14572</v>
      </c>
      <c r="K37" s="49"/>
      <c r="L37" s="38">
        <f t="shared" si="4"/>
        <v>0</v>
      </c>
      <c r="M37" s="39">
        <f t="shared" si="5"/>
        <v>0</v>
      </c>
      <c r="N37" s="34" t="s">
        <v>22</v>
      </c>
      <c r="O37" s="58"/>
    </row>
    <row r="38" spans="1:15" s="44" customFormat="1" ht="35.25" customHeight="1" x14ac:dyDescent="0.25">
      <c r="A38" s="34">
        <v>30</v>
      </c>
      <c r="B38" s="42" t="s">
        <v>134</v>
      </c>
      <c r="C38" s="34" t="s">
        <v>25</v>
      </c>
      <c r="D38" s="43" t="s">
        <v>348</v>
      </c>
      <c r="E38" s="36" t="s">
        <v>101</v>
      </c>
      <c r="F38" s="17">
        <v>25</v>
      </c>
      <c r="G38" s="47">
        <f t="shared" si="3"/>
        <v>89.285714285714292</v>
      </c>
      <c r="H38" s="47">
        <v>100</v>
      </c>
      <c r="I38" s="37">
        <f t="shared" si="0"/>
        <v>2232.1428571428573</v>
      </c>
      <c r="J38" s="37">
        <f t="shared" si="1"/>
        <v>2500</v>
      </c>
      <c r="K38" s="49"/>
      <c r="L38" s="38">
        <f t="shared" si="4"/>
        <v>0</v>
      </c>
      <c r="M38" s="39">
        <f t="shared" si="5"/>
        <v>0</v>
      </c>
      <c r="N38" s="34" t="s">
        <v>22</v>
      </c>
      <c r="O38" s="58"/>
    </row>
    <row r="39" spans="1:15" s="44" customFormat="1" ht="35.25" customHeight="1" x14ac:dyDescent="0.25">
      <c r="A39" s="34">
        <v>31</v>
      </c>
      <c r="B39" s="42" t="s">
        <v>135</v>
      </c>
      <c r="C39" s="34" t="s">
        <v>25</v>
      </c>
      <c r="D39" s="43" t="s">
        <v>349</v>
      </c>
      <c r="E39" s="36" t="s">
        <v>101</v>
      </c>
      <c r="F39" s="17">
        <v>5</v>
      </c>
      <c r="G39" s="47">
        <f t="shared" si="3"/>
        <v>107.14285714285714</v>
      </c>
      <c r="H39" s="47">
        <v>120</v>
      </c>
      <c r="I39" s="37">
        <f t="shared" si="0"/>
        <v>535.71428571428567</v>
      </c>
      <c r="J39" s="37">
        <f t="shared" si="1"/>
        <v>600</v>
      </c>
      <c r="K39" s="49"/>
      <c r="L39" s="38">
        <f t="shared" si="4"/>
        <v>0</v>
      </c>
      <c r="M39" s="39">
        <f t="shared" si="5"/>
        <v>0</v>
      </c>
      <c r="N39" s="34" t="s">
        <v>22</v>
      </c>
      <c r="O39" s="58"/>
    </row>
    <row r="40" spans="1:15" s="44" customFormat="1" ht="35.25" customHeight="1" x14ac:dyDescent="0.25">
      <c r="A40" s="34">
        <v>32</v>
      </c>
      <c r="B40" s="42" t="s">
        <v>136</v>
      </c>
      <c r="C40" s="34" t="s">
        <v>25</v>
      </c>
      <c r="D40" s="43" t="s">
        <v>350</v>
      </c>
      <c r="E40" s="36" t="s">
        <v>101</v>
      </c>
      <c r="F40" s="17">
        <v>2</v>
      </c>
      <c r="G40" s="47">
        <f t="shared" si="3"/>
        <v>381.25</v>
      </c>
      <c r="H40" s="47">
        <v>427</v>
      </c>
      <c r="I40" s="37">
        <f t="shared" si="0"/>
        <v>762.5</v>
      </c>
      <c r="J40" s="37">
        <f t="shared" si="1"/>
        <v>854</v>
      </c>
      <c r="K40" s="49"/>
      <c r="L40" s="38">
        <f t="shared" si="4"/>
        <v>0</v>
      </c>
      <c r="M40" s="39">
        <f t="shared" si="5"/>
        <v>0</v>
      </c>
      <c r="N40" s="34" t="s">
        <v>22</v>
      </c>
      <c r="O40" s="58"/>
    </row>
    <row r="41" spans="1:15" s="44" customFormat="1" ht="35.25" customHeight="1" x14ac:dyDescent="0.25">
      <c r="A41" s="34">
        <v>33</v>
      </c>
      <c r="B41" s="42" t="s">
        <v>137</v>
      </c>
      <c r="C41" s="34" t="s">
        <v>25</v>
      </c>
      <c r="D41" s="43" t="s">
        <v>351</v>
      </c>
      <c r="E41" s="36" t="s">
        <v>101</v>
      </c>
      <c r="F41" s="17">
        <v>4</v>
      </c>
      <c r="G41" s="47">
        <f t="shared" si="3"/>
        <v>20.535714285714285</v>
      </c>
      <c r="H41" s="47">
        <v>23</v>
      </c>
      <c r="I41" s="37">
        <f t="shared" si="0"/>
        <v>82.142857142857139</v>
      </c>
      <c r="J41" s="37">
        <f t="shared" si="1"/>
        <v>92</v>
      </c>
      <c r="K41" s="49"/>
      <c r="L41" s="38">
        <f t="shared" si="4"/>
        <v>0</v>
      </c>
      <c r="M41" s="39">
        <f t="shared" si="5"/>
        <v>0</v>
      </c>
      <c r="N41" s="34" t="s">
        <v>22</v>
      </c>
      <c r="O41" s="58"/>
    </row>
    <row r="42" spans="1:15" s="44" customFormat="1" ht="35.25" customHeight="1" x14ac:dyDescent="0.25">
      <c r="A42" s="34">
        <v>34</v>
      </c>
      <c r="B42" s="42" t="s">
        <v>138</v>
      </c>
      <c r="C42" s="34" t="s">
        <v>25</v>
      </c>
      <c r="D42" s="43" t="s">
        <v>352</v>
      </c>
      <c r="E42" s="36" t="s">
        <v>101</v>
      </c>
      <c r="F42" s="17">
        <v>10</v>
      </c>
      <c r="G42" s="47">
        <f t="shared" si="3"/>
        <v>341.07142857142856</v>
      </c>
      <c r="H42" s="47">
        <v>382</v>
      </c>
      <c r="I42" s="37">
        <f t="shared" si="0"/>
        <v>3410.7142857142853</v>
      </c>
      <c r="J42" s="37">
        <f t="shared" si="1"/>
        <v>3820</v>
      </c>
      <c r="K42" s="49"/>
      <c r="L42" s="38">
        <f t="shared" si="4"/>
        <v>0</v>
      </c>
      <c r="M42" s="39">
        <f t="shared" si="5"/>
        <v>0</v>
      </c>
      <c r="N42" s="34" t="s">
        <v>22</v>
      </c>
      <c r="O42" s="58"/>
    </row>
    <row r="43" spans="1:15" s="44" customFormat="1" ht="35.25" customHeight="1" x14ac:dyDescent="0.25">
      <c r="A43" s="34">
        <v>35</v>
      </c>
      <c r="B43" s="42" t="s">
        <v>139</v>
      </c>
      <c r="C43" s="34" t="s">
        <v>25</v>
      </c>
      <c r="D43" s="43" t="s">
        <v>353</v>
      </c>
      <c r="E43" s="36" t="s">
        <v>101</v>
      </c>
      <c r="F43" s="17">
        <v>2</v>
      </c>
      <c r="G43" s="47">
        <f t="shared" si="3"/>
        <v>276.78571428571428</v>
      </c>
      <c r="H43" s="47">
        <v>310</v>
      </c>
      <c r="I43" s="37">
        <f t="shared" si="0"/>
        <v>553.57142857142856</v>
      </c>
      <c r="J43" s="37">
        <f t="shared" si="1"/>
        <v>620</v>
      </c>
      <c r="K43" s="49"/>
      <c r="L43" s="38">
        <f t="shared" si="4"/>
        <v>0</v>
      </c>
      <c r="M43" s="39">
        <f t="shared" si="5"/>
        <v>0</v>
      </c>
      <c r="N43" s="34" t="s">
        <v>22</v>
      </c>
      <c r="O43" s="58"/>
    </row>
    <row r="44" spans="1:15" s="44" customFormat="1" ht="35.25" customHeight="1" x14ac:dyDescent="0.25">
      <c r="A44" s="34">
        <v>36</v>
      </c>
      <c r="B44" s="42" t="s">
        <v>140</v>
      </c>
      <c r="C44" s="34" t="s">
        <v>25</v>
      </c>
      <c r="D44" s="43" t="s">
        <v>354</v>
      </c>
      <c r="E44" s="36" t="s">
        <v>101</v>
      </c>
      <c r="F44" s="17">
        <v>3</v>
      </c>
      <c r="G44" s="47">
        <f t="shared" si="3"/>
        <v>1529.4642857142858</v>
      </c>
      <c r="H44" s="47">
        <v>1713</v>
      </c>
      <c r="I44" s="37">
        <f t="shared" si="0"/>
        <v>4588.3928571428569</v>
      </c>
      <c r="J44" s="37">
        <f t="shared" si="1"/>
        <v>5139</v>
      </c>
      <c r="K44" s="49"/>
      <c r="L44" s="38">
        <f t="shared" si="4"/>
        <v>0</v>
      </c>
      <c r="M44" s="39">
        <f t="shared" si="5"/>
        <v>0</v>
      </c>
      <c r="N44" s="34" t="s">
        <v>22</v>
      </c>
      <c r="O44" s="58"/>
    </row>
    <row r="45" spans="1:15" s="44" customFormat="1" ht="35.25" customHeight="1" x14ac:dyDescent="0.25">
      <c r="A45" s="34">
        <v>37</v>
      </c>
      <c r="B45" s="42" t="s">
        <v>141</v>
      </c>
      <c r="C45" s="34" t="s">
        <v>25</v>
      </c>
      <c r="D45" s="43" t="s">
        <v>355</v>
      </c>
      <c r="E45" s="36" t="s">
        <v>101</v>
      </c>
      <c r="F45" s="17">
        <v>8</v>
      </c>
      <c r="G45" s="47">
        <f t="shared" si="3"/>
        <v>65.178571428571431</v>
      </c>
      <c r="H45" s="47">
        <v>73</v>
      </c>
      <c r="I45" s="37">
        <f t="shared" si="0"/>
        <v>521.42857142857144</v>
      </c>
      <c r="J45" s="37">
        <f t="shared" si="1"/>
        <v>584</v>
      </c>
      <c r="K45" s="49"/>
      <c r="L45" s="38">
        <f t="shared" si="4"/>
        <v>0</v>
      </c>
      <c r="M45" s="39">
        <f t="shared" si="5"/>
        <v>0</v>
      </c>
      <c r="N45" s="34" t="s">
        <v>22</v>
      </c>
      <c r="O45" s="58"/>
    </row>
    <row r="46" spans="1:15" s="44" customFormat="1" ht="35.25" customHeight="1" x14ac:dyDescent="0.25">
      <c r="A46" s="34">
        <v>38</v>
      </c>
      <c r="B46" s="42" t="s">
        <v>142</v>
      </c>
      <c r="C46" s="34" t="s">
        <v>25</v>
      </c>
      <c r="D46" s="43" t="s">
        <v>356</v>
      </c>
      <c r="E46" s="36" t="s">
        <v>101</v>
      </c>
      <c r="F46" s="17">
        <v>10</v>
      </c>
      <c r="G46" s="47">
        <f t="shared" si="3"/>
        <v>400</v>
      </c>
      <c r="H46" s="47">
        <v>448</v>
      </c>
      <c r="I46" s="37">
        <f t="shared" si="0"/>
        <v>4000</v>
      </c>
      <c r="J46" s="37">
        <f t="shared" si="1"/>
        <v>4480</v>
      </c>
      <c r="K46" s="49"/>
      <c r="L46" s="38">
        <f t="shared" si="4"/>
        <v>0</v>
      </c>
      <c r="M46" s="39">
        <f t="shared" si="5"/>
        <v>0</v>
      </c>
      <c r="N46" s="34" t="s">
        <v>22</v>
      </c>
      <c r="O46" s="58"/>
    </row>
    <row r="47" spans="1:15" s="44" customFormat="1" ht="35.25" customHeight="1" x14ac:dyDescent="0.25">
      <c r="A47" s="34">
        <v>39</v>
      </c>
      <c r="B47" s="42" t="s">
        <v>143</v>
      </c>
      <c r="C47" s="34" t="s">
        <v>25</v>
      </c>
      <c r="D47" s="43" t="s">
        <v>357</v>
      </c>
      <c r="E47" s="36" t="s">
        <v>101</v>
      </c>
      <c r="F47" s="17">
        <v>2</v>
      </c>
      <c r="G47" s="47">
        <f t="shared" si="3"/>
        <v>264.28571428571428</v>
      </c>
      <c r="H47" s="47">
        <v>296</v>
      </c>
      <c r="I47" s="37">
        <f t="shared" si="0"/>
        <v>528.57142857142856</v>
      </c>
      <c r="J47" s="37">
        <f t="shared" si="1"/>
        <v>592</v>
      </c>
      <c r="K47" s="49"/>
      <c r="L47" s="38">
        <f t="shared" si="4"/>
        <v>0</v>
      </c>
      <c r="M47" s="39">
        <f t="shared" si="5"/>
        <v>0</v>
      </c>
      <c r="N47" s="34" t="s">
        <v>22</v>
      </c>
      <c r="O47" s="58"/>
    </row>
    <row r="48" spans="1:15" s="44" customFormat="1" ht="35.25" customHeight="1" x14ac:dyDescent="0.25">
      <c r="A48" s="34">
        <v>40</v>
      </c>
      <c r="B48" s="42" t="s">
        <v>144</v>
      </c>
      <c r="C48" s="34" t="s">
        <v>25</v>
      </c>
      <c r="D48" s="43" t="s">
        <v>358</v>
      </c>
      <c r="E48" s="36" t="s">
        <v>101</v>
      </c>
      <c r="F48" s="17">
        <v>6</v>
      </c>
      <c r="G48" s="47">
        <f t="shared" si="3"/>
        <v>314.28571428571428</v>
      </c>
      <c r="H48" s="47">
        <v>352</v>
      </c>
      <c r="I48" s="37">
        <f t="shared" si="0"/>
        <v>1885.7142857142858</v>
      </c>
      <c r="J48" s="37">
        <f t="shared" si="1"/>
        <v>2112</v>
      </c>
      <c r="K48" s="49"/>
      <c r="L48" s="38">
        <f t="shared" si="4"/>
        <v>0</v>
      </c>
      <c r="M48" s="39">
        <f t="shared" si="5"/>
        <v>0</v>
      </c>
      <c r="N48" s="34" t="s">
        <v>22</v>
      </c>
      <c r="O48" s="58"/>
    </row>
    <row r="49" spans="1:15" s="44" customFormat="1" ht="35.25" customHeight="1" x14ac:dyDescent="0.25">
      <c r="A49" s="34">
        <v>41</v>
      </c>
      <c r="B49" s="42" t="s">
        <v>145</v>
      </c>
      <c r="C49" s="34" t="s">
        <v>25</v>
      </c>
      <c r="D49" s="43" t="s">
        <v>359</v>
      </c>
      <c r="E49" s="36" t="s">
        <v>101</v>
      </c>
      <c r="F49" s="17">
        <v>10</v>
      </c>
      <c r="G49" s="47">
        <f t="shared" si="3"/>
        <v>10.714285714285714</v>
      </c>
      <c r="H49" s="47">
        <v>12</v>
      </c>
      <c r="I49" s="37">
        <f t="shared" si="0"/>
        <v>107.14285714285714</v>
      </c>
      <c r="J49" s="37">
        <f t="shared" si="1"/>
        <v>120</v>
      </c>
      <c r="K49" s="49"/>
      <c r="L49" s="38">
        <f t="shared" si="4"/>
        <v>0</v>
      </c>
      <c r="M49" s="39">
        <f t="shared" si="5"/>
        <v>0</v>
      </c>
      <c r="N49" s="34" t="s">
        <v>22</v>
      </c>
      <c r="O49" s="58"/>
    </row>
    <row r="50" spans="1:15" s="44" customFormat="1" ht="35.25" customHeight="1" x14ac:dyDescent="0.25">
      <c r="A50" s="34">
        <v>42</v>
      </c>
      <c r="B50" s="42" t="s">
        <v>146</v>
      </c>
      <c r="C50" s="34" t="s">
        <v>25</v>
      </c>
      <c r="D50" s="43" t="s">
        <v>360</v>
      </c>
      <c r="E50" s="36" t="s">
        <v>101</v>
      </c>
      <c r="F50" s="17">
        <v>2</v>
      </c>
      <c r="G50" s="47">
        <f t="shared" si="3"/>
        <v>9375</v>
      </c>
      <c r="H50" s="47">
        <v>10500</v>
      </c>
      <c r="I50" s="37">
        <f t="shared" si="0"/>
        <v>18750</v>
      </c>
      <c r="J50" s="37">
        <f t="shared" si="1"/>
        <v>21000</v>
      </c>
      <c r="K50" s="49"/>
      <c r="L50" s="38">
        <f t="shared" si="4"/>
        <v>0</v>
      </c>
      <c r="M50" s="39">
        <f t="shared" si="5"/>
        <v>0</v>
      </c>
      <c r="N50" s="34" t="s">
        <v>22</v>
      </c>
      <c r="O50" s="58"/>
    </row>
    <row r="51" spans="1:15" s="44" customFormat="1" ht="35.25" customHeight="1" x14ac:dyDescent="0.25">
      <c r="A51" s="34">
        <v>43</v>
      </c>
      <c r="B51" s="42" t="s">
        <v>147</v>
      </c>
      <c r="C51" s="34" t="s">
        <v>25</v>
      </c>
      <c r="D51" s="43" t="s">
        <v>361</v>
      </c>
      <c r="E51" s="36" t="s">
        <v>101</v>
      </c>
      <c r="F51" s="17">
        <v>2</v>
      </c>
      <c r="G51" s="47">
        <f t="shared" si="3"/>
        <v>2611.6071428571427</v>
      </c>
      <c r="H51" s="47">
        <v>2925</v>
      </c>
      <c r="I51" s="37">
        <f t="shared" si="0"/>
        <v>5223.2142857142853</v>
      </c>
      <c r="J51" s="37">
        <f t="shared" si="1"/>
        <v>5850</v>
      </c>
      <c r="K51" s="49"/>
      <c r="L51" s="38">
        <f t="shared" si="4"/>
        <v>0</v>
      </c>
      <c r="M51" s="39">
        <f t="shared" si="5"/>
        <v>0</v>
      </c>
      <c r="N51" s="34" t="s">
        <v>22</v>
      </c>
      <c r="O51" s="58"/>
    </row>
    <row r="52" spans="1:15" s="44" customFormat="1" ht="35.25" customHeight="1" x14ac:dyDescent="0.25">
      <c r="A52" s="34">
        <v>44</v>
      </c>
      <c r="B52" s="42" t="s">
        <v>148</v>
      </c>
      <c r="C52" s="34" t="s">
        <v>25</v>
      </c>
      <c r="D52" s="43" t="s">
        <v>362</v>
      </c>
      <c r="E52" s="36" t="s">
        <v>533</v>
      </c>
      <c r="F52" s="17">
        <v>3.5249999999999999</v>
      </c>
      <c r="G52" s="47">
        <f t="shared" si="3"/>
        <v>5.3571428571428568</v>
      </c>
      <c r="H52" s="47">
        <v>6</v>
      </c>
      <c r="I52" s="37">
        <f t="shared" si="0"/>
        <v>18.883928571428569</v>
      </c>
      <c r="J52" s="37">
        <f t="shared" si="1"/>
        <v>21.15</v>
      </c>
      <c r="K52" s="49"/>
      <c r="L52" s="38">
        <f t="shared" si="4"/>
        <v>0</v>
      </c>
      <c r="M52" s="39">
        <f t="shared" si="5"/>
        <v>0</v>
      </c>
      <c r="N52" s="34" t="s">
        <v>22</v>
      </c>
      <c r="O52" s="58"/>
    </row>
    <row r="53" spans="1:15" s="44" customFormat="1" ht="35.25" customHeight="1" x14ac:dyDescent="0.25">
      <c r="A53" s="34">
        <v>45</v>
      </c>
      <c r="B53" s="42" t="s">
        <v>149</v>
      </c>
      <c r="C53" s="34" t="s">
        <v>25</v>
      </c>
      <c r="D53" s="43" t="s">
        <v>363</v>
      </c>
      <c r="E53" s="36" t="s">
        <v>101</v>
      </c>
      <c r="F53" s="17">
        <v>3</v>
      </c>
      <c r="G53" s="47">
        <f t="shared" si="3"/>
        <v>25</v>
      </c>
      <c r="H53" s="47">
        <v>28</v>
      </c>
      <c r="I53" s="37">
        <f t="shared" si="0"/>
        <v>75</v>
      </c>
      <c r="J53" s="37">
        <f t="shared" si="1"/>
        <v>84</v>
      </c>
      <c r="K53" s="49"/>
      <c r="L53" s="38">
        <f t="shared" si="4"/>
        <v>0</v>
      </c>
      <c r="M53" s="39">
        <f t="shared" si="5"/>
        <v>0</v>
      </c>
      <c r="N53" s="34" t="s">
        <v>22</v>
      </c>
      <c r="O53" s="58"/>
    </row>
    <row r="54" spans="1:15" s="44" customFormat="1" ht="35.25" customHeight="1" x14ac:dyDescent="0.25">
      <c r="A54" s="34">
        <v>46</v>
      </c>
      <c r="B54" s="42" t="s">
        <v>150</v>
      </c>
      <c r="C54" s="34" t="s">
        <v>25</v>
      </c>
      <c r="D54" s="43" t="s">
        <v>364</v>
      </c>
      <c r="E54" s="36" t="s">
        <v>101</v>
      </c>
      <c r="F54" s="17">
        <v>36</v>
      </c>
      <c r="G54" s="47">
        <f t="shared" si="3"/>
        <v>72.321428571428569</v>
      </c>
      <c r="H54" s="47">
        <v>81</v>
      </c>
      <c r="I54" s="37">
        <f t="shared" si="0"/>
        <v>2603.5714285714284</v>
      </c>
      <c r="J54" s="37">
        <f t="shared" si="1"/>
        <v>2916</v>
      </c>
      <c r="K54" s="49"/>
      <c r="L54" s="38">
        <f t="shared" si="4"/>
        <v>0</v>
      </c>
      <c r="M54" s="39">
        <f t="shared" si="5"/>
        <v>0</v>
      </c>
      <c r="N54" s="34" t="s">
        <v>22</v>
      </c>
      <c r="O54" s="58"/>
    </row>
    <row r="55" spans="1:15" s="44" customFormat="1" ht="35.25" customHeight="1" x14ac:dyDescent="0.25">
      <c r="A55" s="34">
        <v>47</v>
      </c>
      <c r="B55" s="42" t="s">
        <v>151</v>
      </c>
      <c r="C55" s="34" t="s">
        <v>25</v>
      </c>
      <c r="D55" s="43" t="s">
        <v>365</v>
      </c>
      <c r="E55" s="36" t="s">
        <v>534</v>
      </c>
      <c r="F55" s="17">
        <v>1</v>
      </c>
      <c r="G55" s="47">
        <f t="shared" si="3"/>
        <v>42.857142857142854</v>
      </c>
      <c r="H55" s="47">
        <v>48</v>
      </c>
      <c r="I55" s="37">
        <f t="shared" si="0"/>
        <v>42.857142857142854</v>
      </c>
      <c r="J55" s="37">
        <f t="shared" si="1"/>
        <v>48</v>
      </c>
      <c r="K55" s="49"/>
      <c r="L55" s="38">
        <f t="shared" si="4"/>
        <v>0</v>
      </c>
      <c r="M55" s="39">
        <f t="shared" si="5"/>
        <v>0</v>
      </c>
      <c r="N55" s="34" t="s">
        <v>22</v>
      </c>
      <c r="O55" s="58"/>
    </row>
    <row r="56" spans="1:15" s="44" customFormat="1" ht="35.25" customHeight="1" x14ac:dyDescent="0.25">
      <c r="A56" s="34">
        <v>48</v>
      </c>
      <c r="B56" s="42" t="s">
        <v>152</v>
      </c>
      <c r="C56" s="34" t="s">
        <v>25</v>
      </c>
      <c r="D56" s="43" t="s">
        <v>366</v>
      </c>
      <c r="E56" s="36" t="s">
        <v>101</v>
      </c>
      <c r="F56" s="17">
        <v>5</v>
      </c>
      <c r="G56" s="47">
        <f t="shared" si="3"/>
        <v>0.89285714285714279</v>
      </c>
      <c r="H56" s="47">
        <v>1</v>
      </c>
      <c r="I56" s="37">
        <f t="shared" si="0"/>
        <v>4.4642857142857135</v>
      </c>
      <c r="J56" s="37">
        <f t="shared" si="1"/>
        <v>5</v>
      </c>
      <c r="K56" s="49"/>
      <c r="L56" s="38">
        <f t="shared" si="4"/>
        <v>0</v>
      </c>
      <c r="M56" s="39">
        <f t="shared" si="5"/>
        <v>0</v>
      </c>
      <c r="N56" s="34" t="s">
        <v>22</v>
      </c>
      <c r="O56" s="58"/>
    </row>
    <row r="57" spans="1:15" s="44" customFormat="1" ht="35.25" customHeight="1" x14ac:dyDescent="0.25">
      <c r="A57" s="34">
        <v>49</v>
      </c>
      <c r="B57" s="42" t="s">
        <v>153</v>
      </c>
      <c r="C57" s="34" t="s">
        <v>25</v>
      </c>
      <c r="D57" s="43" t="s">
        <v>367</v>
      </c>
      <c r="E57" s="36" t="s">
        <v>101</v>
      </c>
      <c r="F57" s="17">
        <v>2</v>
      </c>
      <c r="G57" s="47">
        <f t="shared" si="3"/>
        <v>525</v>
      </c>
      <c r="H57" s="47">
        <v>588</v>
      </c>
      <c r="I57" s="37">
        <f t="shared" si="0"/>
        <v>1050</v>
      </c>
      <c r="J57" s="37">
        <f t="shared" si="1"/>
        <v>1176</v>
      </c>
      <c r="K57" s="49"/>
      <c r="L57" s="38">
        <f t="shared" si="4"/>
        <v>0</v>
      </c>
      <c r="M57" s="39">
        <f t="shared" si="5"/>
        <v>0</v>
      </c>
      <c r="N57" s="34" t="s">
        <v>22</v>
      </c>
      <c r="O57" s="58"/>
    </row>
    <row r="58" spans="1:15" s="44" customFormat="1" ht="35.25" customHeight="1" x14ac:dyDescent="0.25">
      <c r="A58" s="34">
        <v>50</v>
      </c>
      <c r="B58" s="42" t="s">
        <v>154</v>
      </c>
      <c r="C58" s="34" t="s">
        <v>25</v>
      </c>
      <c r="D58" s="43" t="s">
        <v>368</v>
      </c>
      <c r="E58" s="36" t="s">
        <v>101</v>
      </c>
      <c r="F58" s="17">
        <v>2</v>
      </c>
      <c r="G58" s="47">
        <f t="shared" si="3"/>
        <v>250</v>
      </c>
      <c r="H58" s="47">
        <v>280</v>
      </c>
      <c r="I58" s="37">
        <f t="shared" si="0"/>
        <v>500</v>
      </c>
      <c r="J58" s="37">
        <f t="shared" si="1"/>
        <v>560</v>
      </c>
      <c r="K58" s="49"/>
      <c r="L58" s="38">
        <f t="shared" si="4"/>
        <v>0</v>
      </c>
      <c r="M58" s="39">
        <f t="shared" si="5"/>
        <v>0</v>
      </c>
      <c r="N58" s="34" t="s">
        <v>22</v>
      </c>
      <c r="O58" s="58"/>
    </row>
    <row r="59" spans="1:15" s="44" customFormat="1" ht="35.25" customHeight="1" x14ac:dyDescent="0.25">
      <c r="A59" s="34">
        <v>51</v>
      </c>
      <c r="B59" s="42" t="s">
        <v>155</v>
      </c>
      <c r="C59" s="34" t="s">
        <v>25</v>
      </c>
      <c r="D59" s="43" t="s">
        <v>369</v>
      </c>
      <c r="E59" s="36" t="s">
        <v>101</v>
      </c>
      <c r="F59" s="17">
        <v>2</v>
      </c>
      <c r="G59" s="47">
        <f t="shared" si="3"/>
        <v>803.57142857142867</v>
      </c>
      <c r="H59" s="47">
        <v>900</v>
      </c>
      <c r="I59" s="37">
        <f t="shared" si="0"/>
        <v>1607.1428571428573</v>
      </c>
      <c r="J59" s="37">
        <f t="shared" si="1"/>
        <v>1800</v>
      </c>
      <c r="K59" s="49"/>
      <c r="L59" s="38">
        <f t="shared" si="4"/>
        <v>0</v>
      </c>
      <c r="M59" s="39">
        <f t="shared" si="5"/>
        <v>0</v>
      </c>
      <c r="N59" s="34" t="s">
        <v>22</v>
      </c>
      <c r="O59" s="58"/>
    </row>
    <row r="60" spans="1:15" s="44" customFormat="1" ht="35.25" customHeight="1" x14ac:dyDescent="0.25">
      <c r="A60" s="34">
        <v>52</v>
      </c>
      <c r="B60" s="42" t="s">
        <v>156</v>
      </c>
      <c r="C60" s="34" t="s">
        <v>25</v>
      </c>
      <c r="D60" s="43" t="s">
        <v>370</v>
      </c>
      <c r="E60" s="36" t="s">
        <v>101</v>
      </c>
      <c r="F60" s="17">
        <v>3</v>
      </c>
      <c r="G60" s="47">
        <f t="shared" si="3"/>
        <v>117.85714285714286</v>
      </c>
      <c r="H60" s="47">
        <v>132</v>
      </c>
      <c r="I60" s="37">
        <f t="shared" si="0"/>
        <v>353.57142857142856</v>
      </c>
      <c r="J60" s="37">
        <f t="shared" si="1"/>
        <v>396</v>
      </c>
      <c r="K60" s="49"/>
      <c r="L60" s="38">
        <f t="shared" si="4"/>
        <v>0</v>
      </c>
      <c r="M60" s="39">
        <f t="shared" si="5"/>
        <v>0</v>
      </c>
      <c r="N60" s="34" t="s">
        <v>22</v>
      </c>
      <c r="O60" s="58"/>
    </row>
    <row r="61" spans="1:15" s="44" customFormat="1" ht="35.25" customHeight="1" x14ac:dyDescent="0.25">
      <c r="A61" s="34">
        <v>53</v>
      </c>
      <c r="B61" s="42" t="s">
        <v>157</v>
      </c>
      <c r="C61" s="34" t="s">
        <v>25</v>
      </c>
      <c r="D61" s="43" t="s">
        <v>371</v>
      </c>
      <c r="E61" s="36" t="s">
        <v>101</v>
      </c>
      <c r="F61" s="17">
        <v>1</v>
      </c>
      <c r="G61" s="47">
        <f t="shared" si="3"/>
        <v>16.071428571428573</v>
      </c>
      <c r="H61" s="47">
        <v>18</v>
      </c>
      <c r="I61" s="37">
        <f t="shared" si="0"/>
        <v>16.071428571428573</v>
      </c>
      <c r="J61" s="37">
        <f t="shared" si="1"/>
        <v>18</v>
      </c>
      <c r="K61" s="49"/>
      <c r="L61" s="38">
        <f t="shared" si="4"/>
        <v>0</v>
      </c>
      <c r="M61" s="39">
        <f t="shared" si="5"/>
        <v>0</v>
      </c>
      <c r="N61" s="34" t="s">
        <v>22</v>
      </c>
      <c r="O61" s="58"/>
    </row>
    <row r="62" spans="1:15" s="44" customFormat="1" ht="35.25" customHeight="1" x14ac:dyDescent="0.25">
      <c r="A62" s="34">
        <v>54</v>
      </c>
      <c r="B62" s="42" t="s">
        <v>158</v>
      </c>
      <c r="C62" s="34" t="s">
        <v>25</v>
      </c>
      <c r="D62" s="43" t="s">
        <v>372</v>
      </c>
      <c r="E62" s="36" t="s">
        <v>101</v>
      </c>
      <c r="F62" s="17">
        <v>1</v>
      </c>
      <c r="G62" s="47">
        <f t="shared" si="3"/>
        <v>72.321428571428569</v>
      </c>
      <c r="H62" s="47">
        <v>81</v>
      </c>
      <c r="I62" s="37">
        <f t="shared" si="0"/>
        <v>72.321428571428569</v>
      </c>
      <c r="J62" s="37">
        <f t="shared" si="1"/>
        <v>81</v>
      </c>
      <c r="K62" s="49"/>
      <c r="L62" s="38">
        <f t="shared" si="4"/>
        <v>0</v>
      </c>
      <c r="M62" s="39">
        <f t="shared" si="5"/>
        <v>0</v>
      </c>
      <c r="N62" s="34" t="s">
        <v>22</v>
      </c>
      <c r="O62" s="58"/>
    </row>
    <row r="63" spans="1:15" s="44" customFormat="1" ht="35.25" customHeight="1" x14ac:dyDescent="0.25">
      <c r="A63" s="34">
        <v>55</v>
      </c>
      <c r="B63" s="42" t="s">
        <v>159</v>
      </c>
      <c r="C63" s="34" t="s">
        <v>25</v>
      </c>
      <c r="D63" s="43" t="s">
        <v>373</v>
      </c>
      <c r="E63" s="36" t="s">
        <v>101</v>
      </c>
      <c r="F63" s="17">
        <v>1</v>
      </c>
      <c r="G63" s="47">
        <f t="shared" si="3"/>
        <v>128.57142857142858</v>
      </c>
      <c r="H63" s="47">
        <v>144</v>
      </c>
      <c r="I63" s="37">
        <f t="shared" si="0"/>
        <v>128.57142857142858</v>
      </c>
      <c r="J63" s="37">
        <f t="shared" si="1"/>
        <v>144</v>
      </c>
      <c r="K63" s="49"/>
      <c r="L63" s="38">
        <f t="shared" si="4"/>
        <v>0</v>
      </c>
      <c r="M63" s="39">
        <f t="shared" si="5"/>
        <v>0</v>
      </c>
      <c r="N63" s="34" t="s">
        <v>22</v>
      </c>
      <c r="O63" s="58"/>
    </row>
    <row r="64" spans="1:15" s="44" customFormat="1" ht="35.25" customHeight="1" x14ac:dyDescent="0.25">
      <c r="A64" s="34">
        <v>56</v>
      </c>
      <c r="B64" s="42" t="s">
        <v>160</v>
      </c>
      <c r="C64" s="34" t="s">
        <v>25</v>
      </c>
      <c r="D64" s="43" t="s">
        <v>374</v>
      </c>
      <c r="E64" s="36" t="s">
        <v>101</v>
      </c>
      <c r="F64" s="17">
        <v>4</v>
      </c>
      <c r="G64" s="47">
        <f t="shared" si="3"/>
        <v>190.17857142857142</v>
      </c>
      <c r="H64" s="47">
        <v>213</v>
      </c>
      <c r="I64" s="37">
        <f t="shared" si="0"/>
        <v>760.71428571428567</v>
      </c>
      <c r="J64" s="37">
        <f t="shared" si="1"/>
        <v>852</v>
      </c>
      <c r="K64" s="49"/>
      <c r="L64" s="38">
        <f t="shared" si="4"/>
        <v>0</v>
      </c>
      <c r="M64" s="39">
        <f t="shared" si="5"/>
        <v>0</v>
      </c>
      <c r="N64" s="34" t="s">
        <v>22</v>
      </c>
      <c r="O64" s="58"/>
    </row>
    <row r="65" spans="1:15" s="44" customFormat="1" ht="35.25" customHeight="1" x14ac:dyDescent="0.25">
      <c r="A65" s="34">
        <v>57</v>
      </c>
      <c r="B65" s="42" t="s">
        <v>161</v>
      </c>
      <c r="C65" s="34" t="s">
        <v>25</v>
      </c>
      <c r="D65" s="43" t="s">
        <v>375</v>
      </c>
      <c r="E65" s="36" t="s">
        <v>101</v>
      </c>
      <c r="F65" s="17">
        <v>4</v>
      </c>
      <c r="G65" s="47">
        <f t="shared" si="3"/>
        <v>482.14285714285711</v>
      </c>
      <c r="H65" s="47">
        <v>540</v>
      </c>
      <c r="I65" s="37">
        <f t="shared" si="0"/>
        <v>1928.5714285714284</v>
      </c>
      <c r="J65" s="37">
        <f t="shared" si="1"/>
        <v>2160</v>
      </c>
      <c r="K65" s="49"/>
      <c r="L65" s="38">
        <f t="shared" si="4"/>
        <v>0</v>
      </c>
      <c r="M65" s="39">
        <f t="shared" si="5"/>
        <v>0</v>
      </c>
      <c r="N65" s="34" t="s">
        <v>22</v>
      </c>
      <c r="O65" s="58"/>
    </row>
    <row r="66" spans="1:15" s="44" customFormat="1" ht="35.25" customHeight="1" x14ac:dyDescent="0.25">
      <c r="A66" s="34">
        <v>58</v>
      </c>
      <c r="B66" s="42" t="s">
        <v>162</v>
      </c>
      <c r="C66" s="34" t="s">
        <v>25</v>
      </c>
      <c r="D66" s="43" t="s">
        <v>376</v>
      </c>
      <c r="E66" s="36" t="s">
        <v>101</v>
      </c>
      <c r="F66" s="17">
        <v>1</v>
      </c>
      <c r="G66" s="47">
        <f t="shared" si="3"/>
        <v>2500</v>
      </c>
      <c r="H66" s="47">
        <v>2800</v>
      </c>
      <c r="I66" s="37">
        <f t="shared" si="0"/>
        <v>2500</v>
      </c>
      <c r="J66" s="37">
        <f t="shared" si="1"/>
        <v>2800</v>
      </c>
      <c r="K66" s="49"/>
      <c r="L66" s="38">
        <f t="shared" si="4"/>
        <v>0</v>
      </c>
      <c r="M66" s="39">
        <f t="shared" si="5"/>
        <v>0</v>
      </c>
      <c r="N66" s="34" t="s">
        <v>22</v>
      </c>
      <c r="O66" s="58"/>
    </row>
    <row r="67" spans="1:15" s="44" customFormat="1" ht="35.25" customHeight="1" x14ac:dyDescent="0.25">
      <c r="A67" s="34">
        <v>59</v>
      </c>
      <c r="B67" s="42" t="s">
        <v>163</v>
      </c>
      <c r="C67" s="34" t="s">
        <v>25</v>
      </c>
      <c r="D67" s="43" t="s">
        <v>377</v>
      </c>
      <c r="E67" s="36" t="s">
        <v>101</v>
      </c>
      <c r="F67" s="17">
        <v>3</v>
      </c>
      <c r="G67" s="47">
        <f t="shared" si="3"/>
        <v>98.214285714285708</v>
      </c>
      <c r="H67" s="47">
        <v>110</v>
      </c>
      <c r="I67" s="37">
        <f t="shared" si="0"/>
        <v>294.64285714285711</v>
      </c>
      <c r="J67" s="37">
        <f t="shared" si="1"/>
        <v>330</v>
      </c>
      <c r="K67" s="49"/>
      <c r="L67" s="38">
        <f t="shared" si="4"/>
        <v>0</v>
      </c>
      <c r="M67" s="39">
        <f t="shared" si="5"/>
        <v>0</v>
      </c>
      <c r="N67" s="34" t="s">
        <v>22</v>
      </c>
      <c r="O67" s="58"/>
    </row>
    <row r="68" spans="1:15" s="44" customFormat="1" ht="35.25" customHeight="1" x14ac:dyDescent="0.25">
      <c r="A68" s="34">
        <v>60</v>
      </c>
      <c r="B68" s="42" t="s">
        <v>164</v>
      </c>
      <c r="C68" s="34" t="s">
        <v>25</v>
      </c>
      <c r="D68" s="43" t="s">
        <v>378</v>
      </c>
      <c r="E68" s="36" t="s">
        <v>101</v>
      </c>
      <c r="F68" s="17">
        <v>3</v>
      </c>
      <c r="G68" s="47">
        <f t="shared" si="3"/>
        <v>107.14285714285714</v>
      </c>
      <c r="H68" s="47">
        <v>120</v>
      </c>
      <c r="I68" s="37">
        <f t="shared" si="0"/>
        <v>321.42857142857144</v>
      </c>
      <c r="J68" s="37">
        <f t="shared" si="1"/>
        <v>360</v>
      </c>
      <c r="K68" s="49"/>
      <c r="L68" s="38">
        <f t="shared" si="4"/>
        <v>0</v>
      </c>
      <c r="M68" s="39">
        <f t="shared" si="5"/>
        <v>0</v>
      </c>
      <c r="N68" s="34" t="s">
        <v>22</v>
      </c>
      <c r="O68" s="58"/>
    </row>
    <row r="69" spans="1:15" s="44" customFormat="1" ht="35.25" customHeight="1" x14ac:dyDescent="0.25">
      <c r="A69" s="34">
        <v>61</v>
      </c>
      <c r="B69" s="42">
        <v>1012231</v>
      </c>
      <c r="C69" s="34" t="s">
        <v>25</v>
      </c>
      <c r="D69" s="43" t="s">
        <v>379</v>
      </c>
      <c r="E69" s="36" t="s">
        <v>101</v>
      </c>
      <c r="F69" s="17">
        <v>48</v>
      </c>
      <c r="G69" s="47">
        <f t="shared" si="3"/>
        <v>250</v>
      </c>
      <c r="H69" s="47">
        <v>280</v>
      </c>
      <c r="I69" s="37">
        <f t="shared" si="0"/>
        <v>12000</v>
      </c>
      <c r="J69" s="37">
        <f t="shared" si="1"/>
        <v>13440</v>
      </c>
      <c r="K69" s="49"/>
      <c r="L69" s="38">
        <f t="shared" si="4"/>
        <v>0</v>
      </c>
      <c r="M69" s="39">
        <f t="shared" si="5"/>
        <v>0</v>
      </c>
      <c r="N69" s="34" t="s">
        <v>22</v>
      </c>
      <c r="O69" s="58"/>
    </row>
    <row r="70" spans="1:15" s="44" customFormat="1" ht="35.25" customHeight="1" x14ac:dyDescent="0.25">
      <c r="A70" s="34">
        <v>62</v>
      </c>
      <c r="B70" s="42" t="s">
        <v>165</v>
      </c>
      <c r="C70" s="34" t="s">
        <v>25</v>
      </c>
      <c r="D70" s="43" t="s">
        <v>380</v>
      </c>
      <c r="E70" s="36" t="s">
        <v>535</v>
      </c>
      <c r="F70" s="17">
        <v>4055</v>
      </c>
      <c r="G70" s="47">
        <f>H70/112*100</f>
        <v>5.3571428571428568</v>
      </c>
      <c r="H70" s="47">
        <v>6</v>
      </c>
      <c r="I70" s="37">
        <f t="shared" si="0"/>
        <v>21723.214285714283</v>
      </c>
      <c r="J70" s="37">
        <f t="shared" si="1"/>
        <v>24330</v>
      </c>
      <c r="K70" s="49"/>
      <c r="L70" s="38">
        <f t="shared" si="4"/>
        <v>0</v>
      </c>
      <c r="M70" s="39">
        <f t="shared" si="5"/>
        <v>0</v>
      </c>
      <c r="N70" s="34" t="s">
        <v>22</v>
      </c>
      <c r="O70" s="58"/>
    </row>
    <row r="71" spans="1:15" s="44" customFormat="1" ht="35.25" customHeight="1" x14ac:dyDescent="0.25">
      <c r="A71" s="34">
        <v>63</v>
      </c>
      <c r="B71" s="42" t="s">
        <v>166</v>
      </c>
      <c r="C71" s="34" t="s">
        <v>25</v>
      </c>
      <c r="D71" s="43" t="s">
        <v>381</v>
      </c>
      <c r="E71" s="36" t="s">
        <v>535</v>
      </c>
      <c r="F71" s="17">
        <v>1362</v>
      </c>
      <c r="G71" s="47">
        <f t="shared" ref="G71:G134" si="6">H71/112*100</f>
        <v>9.8214285714285712</v>
      </c>
      <c r="H71" s="47">
        <v>11</v>
      </c>
      <c r="I71" s="37">
        <f t="shared" si="0"/>
        <v>13376.785714285714</v>
      </c>
      <c r="J71" s="37">
        <f t="shared" si="1"/>
        <v>14982</v>
      </c>
      <c r="K71" s="49"/>
      <c r="L71" s="38">
        <f t="shared" si="4"/>
        <v>0</v>
      </c>
      <c r="M71" s="39">
        <f t="shared" si="5"/>
        <v>0</v>
      </c>
      <c r="N71" s="34" t="s">
        <v>22</v>
      </c>
      <c r="O71" s="58"/>
    </row>
    <row r="72" spans="1:15" s="44" customFormat="1" ht="35.25" customHeight="1" x14ac:dyDescent="0.25">
      <c r="A72" s="34">
        <v>64</v>
      </c>
      <c r="B72" s="42" t="s">
        <v>167</v>
      </c>
      <c r="C72" s="34" t="s">
        <v>25</v>
      </c>
      <c r="D72" s="43" t="s">
        <v>382</v>
      </c>
      <c r="E72" s="36" t="s">
        <v>101</v>
      </c>
      <c r="F72" s="17">
        <v>12</v>
      </c>
      <c r="G72" s="47">
        <f t="shared" si="6"/>
        <v>1.7857142857142856</v>
      </c>
      <c r="H72" s="47">
        <v>2</v>
      </c>
      <c r="I72" s="37">
        <f t="shared" ref="I72:I135" si="7">G72*F72</f>
        <v>21.428571428571427</v>
      </c>
      <c r="J72" s="37">
        <f t="shared" ref="J72:J135" si="8">H72*F72</f>
        <v>24</v>
      </c>
      <c r="K72" s="49"/>
      <c r="L72" s="38">
        <f t="shared" si="4"/>
        <v>0</v>
      </c>
      <c r="M72" s="39">
        <f t="shared" si="5"/>
        <v>0</v>
      </c>
      <c r="N72" s="34" t="s">
        <v>22</v>
      </c>
      <c r="O72" s="58"/>
    </row>
    <row r="73" spans="1:15" s="44" customFormat="1" ht="35.25" customHeight="1" x14ac:dyDescent="0.25">
      <c r="A73" s="34">
        <v>65</v>
      </c>
      <c r="B73" s="42" t="s">
        <v>168</v>
      </c>
      <c r="C73" s="34" t="s">
        <v>25</v>
      </c>
      <c r="D73" s="43" t="s">
        <v>383</v>
      </c>
      <c r="E73" s="36" t="s">
        <v>535</v>
      </c>
      <c r="F73" s="17">
        <v>12</v>
      </c>
      <c r="G73" s="47">
        <f t="shared" si="6"/>
        <v>39.285714285714285</v>
      </c>
      <c r="H73" s="47">
        <v>44</v>
      </c>
      <c r="I73" s="37">
        <f t="shared" si="7"/>
        <v>471.42857142857144</v>
      </c>
      <c r="J73" s="37">
        <f t="shared" si="8"/>
        <v>528</v>
      </c>
      <c r="K73" s="49"/>
      <c r="L73" s="38">
        <f t="shared" ref="L73:L136" si="9">K73*F73</f>
        <v>0</v>
      </c>
      <c r="M73" s="39">
        <f t="shared" ref="M73:M136" si="10">L73*1.12</f>
        <v>0</v>
      </c>
      <c r="N73" s="34" t="s">
        <v>22</v>
      </c>
      <c r="O73" s="58"/>
    </row>
    <row r="74" spans="1:15" s="44" customFormat="1" ht="35.25" customHeight="1" x14ac:dyDescent="0.25">
      <c r="A74" s="34">
        <v>66</v>
      </c>
      <c r="B74" s="42" t="s">
        <v>169</v>
      </c>
      <c r="C74" s="34" t="s">
        <v>25</v>
      </c>
      <c r="D74" s="43" t="s">
        <v>384</v>
      </c>
      <c r="E74" s="36" t="s">
        <v>101</v>
      </c>
      <c r="F74" s="17">
        <v>8</v>
      </c>
      <c r="G74" s="47">
        <f t="shared" si="6"/>
        <v>1055.3571428571429</v>
      </c>
      <c r="H74" s="47">
        <v>1182</v>
      </c>
      <c r="I74" s="37">
        <f t="shared" si="7"/>
        <v>8442.8571428571431</v>
      </c>
      <c r="J74" s="37">
        <f t="shared" si="8"/>
        <v>9456</v>
      </c>
      <c r="K74" s="49"/>
      <c r="L74" s="38">
        <f t="shared" si="9"/>
        <v>0</v>
      </c>
      <c r="M74" s="39">
        <f t="shared" si="10"/>
        <v>0</v>
      </c>
      <c r="N74" s="34" t="s">
        <v>22</v>
      </c>
      <c r="O74" s="58"/>
    </row>
    <row r="75" spans="1:15" s="44" customFormat="1" ht="35.25" customHeight="1" x14ac:dyDescent="0.25">
      <c r="A75" s="34">
        <v>67</v>
      </c>
      <c r="B75" s="42" t="s">
        <v>170</v>
      </c>
      <c r="C75" s="34" t="s">
        <v>25</v>
      </c>
      <c r="D75" s="43" t="s">
        <v>385</v>
      </c>
      <c r="E75" s="36" t="s">
        <v>101</v>
      </c>
      <c r="F75" s="17">
        <v>4</v>
      </c>
      <c r="G75" s="47">
        <f t="shared" si="6"/>
        <v>83.928571428571431</v>
      </c>
      <c r="H75" s="47">
        <v>94</v>
      </c>
      <c r="I75" s="37">
        <f t="shared" si="7"/>
        <v>335.71428571428572</v>
      </c>
      <c r="J75" s="37">
        <f t="shared" si="8"/>
        <v>376</v>
      </c>
      <c r="K75" s="49"/>
      <c r="L75" s="38">
        <f t="shared" si="9"/>
        <v>0</v>
      </c>
      <c r="M75" s="39">
        <f t="shared" si="10"/>
        <v>0</v>
      </c>
      <c r="N75" s="34" t="s">
        <v>22</v>
      </c>
      <c r="O75" s="58"/>
    </row>
    <row r="76" spans="1:15" s="44" customFormat="1" ht="35.25" customHeight="1" x14ac:dyDescent="0.25">
      <c r="A76" s="34">
        <v>68</v>
      </c>
      <c r="B76" s="42" t="s">
        <v>171</v>
      </c>
      <c r="C76" s="34" t="s">
        <v>25</v>
      </c>
      <c r="D76" s="43" t="s">
        <v>386</v>
      </c>
      <c r="E76" s="36" t="s">
        <v>101</v>
      </c>
      <c r="F76" s="17">
        <v>87</v>
      </c>
      <c r="G76" s="47">
        <f t="shared" si="6"/>
        <v>11.607142857142858</v>
      </c>
      <c r="H76" s="47">
        <v>13</v>
      </c>
      <c r="I76" s="37">
        <f t="shared" si="7"/>
        <v>1009.8214285714287</v>
      </c>
      <c r="J76" s="37">
        <f t="shared" si="8"/>
        <v>1131</v>
      </c>
      <c r="K76" s="49"/>
      <c r="L76" s="38">
        <f t="shared" si="9"/>
        <v>0</v>
      </c>
      <c r="M76" s="39">
        <f t="shared" si="10"/>
        <v>0</v>
      </c>
      <c r="N76" s="34" t="s">
        <v>22</v>
      </c>
      <c r="O76" s="58"/>
    </row>
    <row r="77" spans="1:15" s="44" customFormat="1" ht="35.25" customHeight="1" x14ac:dyDescent="0.25">
      <c r="A77" s="34">
        <v>69</v>
      </c>
      <c r="B77" s="42" t="s">
        <v>172</v>
      </c>
      <c r="C77" s="34" t="s">
        <v>25</v>
      </c>
      <c r="D77" s="43" t="s">
        <v>387</v>
      </c>
      <c r="E77" s="36" t="s">
        <v>101</v>
      </c>
      <c r="F77" s="17">
        <v>3</v>
      </c>
      <c r="G77" s="47">
        <f t="shared" si="6"/>
        <v>26.785714285714285</v>
      </c>
      <c r="H77" s="47">
        <v>30</v>
      </c>
      <c r="I77" s="37">
        <f t="shared" si="7"/>
        <v>80.357142857142861</v>
      </c>
      <c r="J77" s="37">
        <f t="shared" si="8"/>
        <v>90</v>
      </c>
      <c r="K77" s="49"/>
      <c r="L77" s="38">
        <f t="shared" si="9"/>
        <v>0</v>
      </c>
      <c r="M77" s="39">
        <f t="shared" si="10"/>
        <v>0</v>
      </c>
      <c r="N77" s="34" t="s">
        <v>22</v>
      </c>
      <c r="O77" s="58"/>
    </row>
    <row r="78" spans="1:15" s="44" customFormat="1" ht="35.25" customHeight="1" x14ac:dyDescent="0.25">
      <c r="A78" s="34">
        <v>70</v>
      </c>
      <c r="B78" s="42" t="s">
        <v>173</v>
      </c>
      <c r="C78" s="34" t="s">
        <v>25</v>
      </c>
      <c r="D78" s="43" t="s">
        <v>388</v>
      </c>
      <c r="E78" s="36" t="s">
        <v>101</v>
      </c>
      <c r="F78" s="17">
        <v>9</v>
      </c>
      <c r="G78" s="47">
        <f t="shared" si="6"/>
        <v>16.964285714285715</v>
      </c>
      <c r="H78" s="47">
        <v>19</v>
      </c>
      <c r="I78" s="37">
        <f t="shared" si="7"/>
        <v>152.67857142857144</v>
      </c>
      <c r="J78" s="37">
        <f t="shared" si="8"/>
        <v>171</v>
      </c>
      <c r="K78" s="49"/>
      <c r="L78" s="38">
        <f t="shared" si="9"/>
        <v>0</v>
      </c>
      <c r="M78" s="39">
        <f t="shared" si="10"/>
        <v>0</v>
      </c>
      <c r="N78" s="34" t="s">
        <v>22</v>
      </c>
      <c r="O78" s="58"/>
    </row>
    <row r="79" spans="1:15" s="44" customFormat="1" ht="35.25" customHeight="1" x14ac:dyDescent="0.25">
      <c r="A79" s="34">
        <v>71</v>
      </c>
      <c r="B79" s="42" t="s">
        <v>174</v>
      </c>
      <c r="C79" s="34" t="s">
        <v>25</v>
      </c>
      <c r="D79" s="43" t="s">
        <v>389</v>
      </c>
      <c r="E79" s="36" t="s">
        <v>101</v>
      </c>
      <c r="F79" s="17">
        <v>6</v>
      </c>
      <c r="G79" s="47">
        <f t="shared" si="6"/>
        <v>19.642857142857142</v>
      </c>
      <c r="H79" s="47">
        <v>22</v>
      </c>
      <c r="I79" s="37">
        <f t="shared" si="7"/>
        <v>117.85714285714286</v>
      </c>
      <c r="J79" s="37">
        <f t="shared" si="8"/>
        <v>132</v>
      </c>
      <c r="K79" s="49"/>
      <c r="L79" s="38">
        <f t="shared" si="9"/>
        <v>0</v>
      </c>
      <c r="M79" s="39">
        <f t="shared" si="10"/>
        <v>0</v>
      </c>
      <c r="N79" s="34" t="s">
        <v>22</v>
      </c>
      <c r="O79" s="58"/>
    </row>
    <row r="80" spans="1:15" s="44" customFormat="1" ht="35.25" customHeight="1" x14ac:dyDescent="0.25">
      <c r="A80" s="34">
        <v>72</v>
      </c>
      <c r="B80" s="42" t="s">
        <v>175</v>
      </c>
      <c r="C80" s="34" t="s">
        <v>25</v>
      </c>
      <c r="D80" s="43" t="s">
        <v>104</v>
      </c>
      <c r="E80" s="36" t="s">
        <v>101</v>
      </c>
      <c r="F80" s="17">
        <v>6</v>
      </c>
      <c r="G80" s="47">
        <f t="shared" si="6"/>
        <v>5.3571428571428568</v>
      </c>
      <c r="H80" s="47">
        <v>6</v>
      </c>
      <c r="I80" s="37">
        <f t="shared" si="7"/>
        <v>32.142857142857139</v>
      </c>
      <c r="J80" s="37">
        <f t="shared" si="8"/>
        <v>36</v>
      </c>
      <c r="K80" s="49"/>
      <c r="L80" s="38">
        <f t="shared" si="9"/>
        <v>0</v>
      </c>
      <c r="M80" s="39">
        <f t="shared" si="10"/>
        <v>0</v>
      </c>
      <c r="N80" s="34" t="s">
        <v>22</v>
      </c>
      <c r="O80" s="58"/>
    </row>
    <row r="81" spans="1:15" s="44" customFormat="1" ht="35.25" customHeight="1" x14ac:dyDescent="0.25">
      <c r="A81" s="34">
        <v>73</v>
      </c>
      <c r="B81" s="42" t="s">
        <v>176</v>
      </c>
      <c r="C81" s="34" t="s">
        <v>25</v>
      </c>
      <c r="D81" s="43" t="s">
        <v>390</v>
      </c>
      <c r="E81" s="36" t="s">
        <v>101</v>
      </c>
      <c r="F81" s="17">
        <v>12</v>
      </c>
      <c r="G81" s="47">
        <f t="shared" si="6"/>
        <v>4860.7142857142853</v>
      </c>
      <c r="H81" s="47">
        <v>5444</v>
      </c>
      <c r="I81" s="37">
        <f t="shared" si="7"/>
        <v>58328.57142857142</v>
      </c>
      <c r="J81" s="37">
        <f t="shared" si="8"/>
        <v>65328</v>
      </c>
      <c r="K81" s="49"/>
      <c r="L81" s="38">
        <f t="shared" si="9"/>
        <v>0</v>
      </c>
      <c r="M81" s="39">
        <f t="shared" si="10"/>
        <v>0</v>
      </c>
      <c r="N81" s="34" t="s">
        <v>22</v>
      </c>
      <c r="O81" s="58"/>
    </row>
    <row r="82" spans="1:15" s="44" customFormat="1" ht="35.25" customHeight="1" x14ac:dyDescent="0.25">
      <c r="A82" s="34">
        <v>74</v>
      </c>
      <c r="B82" s="42" t="s">
        <v>177</v>
      </c>
      <c r="C82" s="34" t="s">
        <v>25</v>
      </c>
      <c r="D82" s="43" t="s">
        <v>391</v>
      </c>
      <c r="E82" s="36" t="s">
        <v>101</v>
      </c>
      <c r="F82" s="17">
        <v>1</v>
      </c>
      <c r="G82" s="47">
        <f t="shared" si="6"/>
        <v>13196.428571428572</v>
      </c>
      <c r="H82" s="47">
        <v>14780</v>
      </c>
      <c r="I82" s="37">
        <f t="shared" si="7"/>
        <v>13196.428571428572</v>
      </c>
      <c r="J82" s="37">
        <f t="shared" si="8"/>
        <v>14780</v>
      </c>
      <c r="K82" s="49"/>
      <c r="L82" s="38">
        <f t="shared" si="9"/>
        <v>0</v>
      </c>
      <c r="M82" s="39">
        <f t="shared" si="10"/>
        <v>0</v>
      </c>
      <c r="N82" s="34" t="s">
        <v>22</v>
      </c>
      <c r="O82" s="58"/>
    </row>
    <row r="83" spans="1:15" s="44" customFormat="1" ht="35.25" customHeight="1" x14ac:dyDescent="0.25">
      <c r="A83" s="34">
        <v>75</v>
      </c>
      <c r="B83" s="42" t="s">
        <v>178</v>
      </c>
      <c r="C83" s="34" t="s">
        <v>25</v>
      </c>
      <c r="D83" s="43" t="s">
        <v>392</v>
      </c>
      <c r="E83" s="36" t="s">
        <v>101</v>
      </c>
      <c r="F83" s="17">
        <v>167</v>
      </c>
      <c r="G83" s="47">
        <f t="shared" si="6"/>
        <v>144.64285714285714</v>
      </c>
      <c r="H83" s="47">
        <v>162</v>
      </c>
      <c r="I83" s="37">
        <f t="shared" si="7"/>
        <v>24155.357142857141</v>
      </c>
      <c r="J83" s="37">
        <f t="shared" si="8"/>
        <v>27054</v>
      </c>
      <c r="K83" s="49"/>
      <c r="L83" s="38">
        <f t="shared" si="9"/>
        <v>0</v>
      </c>
      <c r="M83" s="39">
        <f t="shared" si="10"/>
        <v>0</v>
      </c>
      <c r="N83" s="34" t="s">
        <v>22</v>
      </c>
      <c r="O83" s="58"/>
    </row>
    <row r="84" spans="1:15" s="44" customFormat="1" ht="35.25" customHeight="1" x14ac:dyDescent="0.25">
      <c r="A84" s="34">
        <v>76</v>
      </c>
      <c r="B84" s="42" t="s">
        <v>179</v>
      </c>
      <c r="C84" s="34" t="s">
        <v>25</v>
      </c>
      <c r="D84" s="43" t="s">
        <v>393</v>
      </c>
      <c r="E84" s="36" t="s">
        <v>101</v>
      </c>
      <c r="F84" s="17">
        <v>10</v>
      </c>
      <c r="G84" s="47">
        <f t="shared" si="6"/>
        <v>4.4642857142857144</v>
      </c>
      <c r="H84" s="47">
        <v>5</v>
      </c>
      <c r="I84" s="37">
        <f t="shared" si="7"/>
        <v>44.642857142857146</v>
      </c>
      <c r="J84" s="37">
        <f t="shared" si="8"/>
        <v>50</v>
      </c>
      <c r="K84" s="49"/>
      <c r="L84" s="38">
        <f t="shared" si="9"/>
        <v>0</v>
      </c>
      <c r="M84" s="39">
        <f t="shared" si="10"/>
        <v>0</v>
      </c>
      <c r="N84" s="34" t="s">
        <v>22</v>
      </c>
      <c r="O84" s="58"/>
    </row>
    <row r="85" spans="1:15" s="44" customFormat="1" ht="35.25" customHeight="1" x14ac:dyDescent="0.25">
      <c r="A85" s="34">
        <v>77</v>
      </c>
      <c r="B85" s="42" t="s">
        <v>180</v>
      </c>
      <c r="C85" s="34" t="s">
        <v>25</v>
      </c>
      <c r="D85" s="43" t="s">
        <v>394</v>
      </c>
      <c r="E85" s="36" t="s">
        <v>101</v>
      </c>
      <c r="F85" s="17">
        <v>4</v>
      </c>
      <c r="G85" s="47">
        <f t="shared" si="6"/>
        <v>2678.5714285714284</v>
      </c>
      <c r="H85" s="47">
        <v>3000</v>
      </c>
      <c r="I85" s="37">
        <f t="shared" si="7"/>
        <v>10714.285714285714</v>
      </c>
      <c r="J85" s="37">
        <f t="shared" si="8"/>
        <v>12000</v>
      </c>
      <c r="K85" s="49"/>
      <c r="L85" s="38">
        <f t="shared" si="9"/>
        <v>0</v>
      </c>
      <c r="M85" s="39">
        <f t="shared" si="10"/>
        <v>0</v>
      </c>
      <c r="N85" s="34" t="s">
        <v>22</v>
      </c>
      <c r="O85" s="58"/>
    </row>
    <row r="86" spans="1:15" s="44" customFormat="1" ht="35.25" customHeight="1" x14ac:dyDescent="0.25">
      <c r="A86" s="34">
        <v>78</v>
      </c>
      <c r="B86" s="42" t="s">
        <v>181</v>
      </c>
      <c r="C86" s="34" t="s">
        <v>25</v>
      </c>
      <c r="D86" s="43" t="s">
        <v>395</v>
      </c>
      <c r="E86" s="36" t="s">
        <v>101</v>
      </c>
      <c r="F86" s="17">
        <v>1</v>
      </c>
      <c r="G86" s="47">
        <f t="shared" si="6"/>
        <v>903.57142857142867</v>
      </c>
      <c r="H86" s="47">
        <v>1012</v>
      </c>
      <c r="I86" s="37">
        <f t="shared" si="7"/>
        <v>903.57142857142867</v>
      </c>
      <c r="J86" s="37">
        <f t="shared" si="8"/>
        <v>1012</v>
      </c>
      <c r="K86" s="49"/>
      <c r="L86" s="38">
        <f t="shared" si="9"/>
        <v>0</v>
      </c>
      <c r="M86" s="39">
        <f t="shared" si="10"/>
        <v>0</v>
      </c>
      <c r="N86" s="34" t="s">
        <v>22</v>
      </c>
      <c r="O86" s="58"/>
    </row>
    <row r="87" spans="1:15" s="44" customFormat="1" ht="35.25" customHeight="1" x14ac:dyDescent="0.25">
      <c r="A87" s="34">
        <v>79</v>
      </c>
      <c r="B87" s="42" t="s">
        <v>182</v>
      </c>
      <c r="C87" s="34" t="s">
        <v>25</v>
      </c>
      <c r="D87" s="43" t="s">
        <v>396</v>
      </c>
      <c r="E87" s="36" t="s">
        <v>101</v>
      </c>
      <c r="F87" s="17">
        <v>50</v>
      </c>
      <c r="G87" s="47">
        <f t="shared" si="6"/>
        <v>2656.25</v>
      </c>
      <c r="H87" s="47">
        <v>2975</v>
      </c>
      <c r="I87" s="37">
        <f t="shared" si="7"/>
        <v>132812.5</v>
      </c>
      <c r="J87" s="37">
        <f t="shared" si="8"/>
        <v>148750</v>
      </c>
      <c r="K87" s="49"/>
      <c r="L87" s="38">
        <f t="shared" si="9"/>
        <v>0</v>
      </c>
      <c r="M87" s="39">
        <f t="shared" si="10"/>
        <v>0</v>
      </c>
      <c r="N87" s="34" t="s">
        <v>22</v>
      </c>
      <c r="O87" s="58"/>
    </row>
    <row r="88" spans="1:15" s="44" customFormat="1" ht="35.25" customHeight="1" x14ac:dyDescent="0.25">
      <c r="A88" s="34">
        <v>80</v>
      </c>
      <c r="B88" s="42" t="s">
        <v>182</v>
      </c>
      <c r="C88" s="34" t="s">
        <v>25</v>
      </c>
      <c r="D88" s="43" t="s">
        <v>396</v>
      </c>
      <c r="E88" s="36" t="s">
        <v>101</v>
      </c>
      <c r="F88" s="17">
        <v>147</v>
      </c>
      <c r="G88" s="47">
        <f t="shared" si="6"/>
        <v>2656.25</v>
      </c>
      <c r="H88" s="47">
        <v>2975</v>
      </c>
      <c r="I88" s="37">
        <f t="shared" si="7"/>
        <v>390468.75</v>
      </c>
      <c r="J88" s="37">
        <f t="shared" si="8"/>
        <v>437325</v>
      </c>
      <c r="K88" s="49"/>
      <c r="L88" s="38">
        <f t="shared" si="9"/>
        <v>0</v>
      </c>
      <c r="M88" s="39">
        <f t="shared" si="10"/>
        <v>0</v>
      </c>
      <c r="N88" s="34" t="s">
        <v>22</v>
      </c>
      <c r="O88" s="58"/>
    </row>
    <row r="89" spans="1:15" s="44" customFormat="1" ht="35.25" customHeight="1" x14ac:dyDescent="0.25">
      <c r="A89" s="34">
        <v>81</v>
      </c>
      <c r="B89" s="42" t="s">
        <v>183</v>
      </c>
      <c r="C89" s="34" t="s">
        <v>25</v>
      </c>
      <c r="D89" s="43" t="s">
        <v>397</v>
      </c>
      <c r="E89" s="36" t="s">
        <v>101</v>
      </c>
      <c r="F89" s="17">
        <v>57</v>
      </c>
      <c r="G89" s="47">
        <f t="shared" si="6"/>
        <v>1221.4285714285713</v>
      </c>
      <c r="H89" s="47">
        <v>1368</v>
      </c>
      <c r="I89" s="37">
        <f t="shared" si="7"/>
        <v>69621.428571428565</v>
      </c>
      <c r="J89" s="37">
        <f t="shared" si="8"/>
        <v>77976</v>
      </c>
      <c r="K89" s="49"/>
      <c r="L89" s="38">
        <f t="shared" si="9"/>
        <v>0</v>
      </c>
      <c r="M89" s="39">
        <f t="shared" si="10"/>
        <v>0</v>
      </c>
      <c r="N89" s="34" t="s">
        <v>22</v>
      </c>
      <c r="O89" s="58"/>
    </row>
    <row r="90" spans="1:15" s="44" customFormat="1" ht="35.25" customHeight="1" x14ac:dyDescent="0.25">
      <c r="A90" s="34">
        <v>82</v>
      </c>
      <c r="B90" s="42" t="s">
        <v>184</v>
      </c>
      <c r="C90" s="34" t="s">
        <v>25</v>
      </c>
      <c r="D90" s="43" t="s">
        <v>398</v>
      </c>
      <c r="E90" s="36" t="s">
        <v>101</v>
      </c>
      <c r="F90" s="17">
        <v>2</v>
      </c>
      <c r="G90" s="47">
        <f t="shared" si="6"/>
        <v>1083.9285714285713</v>
      </c>
      <c r="H90" s="47">
        <v>1214</v>
      </c>
      <c r="I90" s="37">
        <f t="shared" si="7"/>
        <v>2167.8571428571427</v>
      </c>
      <c r="J90" s="37">
        <f t="shared" si="8"/>
        <v>2428</v>
      </c>
      <c r="K90" s="49"/>
      <c r="L90" s="38">
        <f t="shared" si="9"/>
        <v>0</v>
      </c>
      <c r="M90" s="39">
        <f t="shared" si="10"/>
        <v>0</v>
      </c>
      <c r="N90" s="34" t="s">
        <v>22</v>
      </c>
      <c r="O90" s="58"/>
    </row>
    <row r="91" spans="1:15" s="44" customFormat="1" ht="35.25" customHeight="1" x14ac:dyDescent="0.25">
      <c r="A91" s="34">
        <v>83</v>
      </c>
      <c r="B91" s="42" t="s">
        <v>185</v>
      </c>
      <c r="C91" s="34" t="s">
        <v>25</v>
      </c>
      <c r="D91" s="43" t="s">
        <v>399</v>
      </c>
      <c r="E91" s="36" t="s">
        <v>101</v>
      </c>
      <c r="F91" s="17">
        <v>4</v>
      </c>
      <c r="G91" s="47">
        <f t="shared" si="6"/>
        <v>850</v>
      </c>
      <c r="H91" s="47">
        <v>952</v>
      </c>
      <c r="I91" s="37">
        <f t="shared" si="7"/>
        <v>3400</v>
      </c>
      <c r="J91" s="37">
        <f t="shared" si="8"/>
        <v>3808</v>
      </c>
      <c r="K91" s="49"/>
      <c r="L91" s="38">
        <f t="shared" si="9"/>
        <v>0</v>
      </c>
      <c r="M91" s="39">
        <f t="shared" si="10"/>
        <v>0</v>
      </c>
      <c r="N91" s="34" t="s">
        <v>22</v>
      </c>
      <c r="O91" s="58"/>
    </row>
    <row r="92" spans="1:15" s="44" customFormat="1" ht="35.25" customHeight="1" x14ac:dyDescent="0.25">
      <c r="A92" s="34">
        <v>84</v>
      </c>
      <c r="B92" s="42" t="s">
        <v>186</v>
      </c>
      <c r="C92" s="34" t="s">
        <v>25</v>
      </c>
      <c r="D92" s="43" t="s">
        <v>400</v>
      </c>
      <c r="E92" s="36" t="s">
        <v>101</v>
      </c>
      <c r="F92" s="17">
        <v>1</v>
      </c>
      <c r="G92" s="47">
        <f t="shared" si="6"/>
        <v>5692.8571428571431</v>
      </c>
      <c r="H92" s="47">
        <v>6376</v>
      </c>
      <c r="I92" s="37">
        <f t="shared" si="7"/>
        <v>5692.8571428571431</v>
      </c>
      <c r="J92" s="37">
        <f t="shared" si="8"/>
        <v>6376</v>
      </c>
      <c r="K92" s="49"/>
      <c r="L92" s="38">
        <f t="shared" si="9"/>
        <v>0</v>
      </c>
      <c r="M92" s="39">
        <f t="shared" si="10"/>
        <v>0</v>
      </c>
      <c r="N92" s="34" t="s">
        <v>22</v>
      </c>
      <c r="O92" s="58"/>
    </row>
    <row r="93" spans="1:15" s="44" customFormat="1" ht="35.25" customHeight="1" x14ac:dyDescent="0.25">
      <c r="A93" s="34">
        <v>85</v>
      </c>
      <c r="B93" s="42" t="s">
        <v>187</v>
      </c>
      <c r="C93" s="34" t="s">
        <v>25</v>
      </c>
      <c r="D93" s="43" t="s">
        <v>401</v>
      </c>
      <c r="E93" s="36" t="s">
        <v>101</v>
      </c>
      <c r="F93" s="17">
        <v>8</v>
      </c>
      <c r="G93" s="47">
        <f t="shared" si="6"/>
        <v>81.25</v>
      </c>
      <c r="H93" s="47">
        <v>91</v>
      </c>
      <c r="I93" s="37">
        <f t="shared" si="7"/>
        <v>650</v>
      </c>
      <c r="J93" s="37">
        <f t="shared" si="8"/>
        <v>728</v>
      </c>
      <c r="K93" s="49"/>
      <c r="L93" s="38">
        <f t="shared" si="9"/>
        <v>0</v>
      </c>
      <c r="M93" s="39">
        <f t="shared" si="10"/>
        <v>0</v>
      </c>
      <c r="N93" s="34" t="s">
        <v>22</v>
      </c>
      <c r="O93" s="58"/>
    </row>
    <row r="94" spans="1:15" s="44" customFormat="1" ht="35.25" customHeight="1" x14ac:dyDescent="0.25">
      <c r="A94" s="34">
        <v>86</v>
      </c>
      <c r="B94" s="42" t="s">
        <v>188</v>
      </c>
      <c r="C94" s="34" t="s">
        <v>25</v>
      </c>
      <c r="D94" s="43" t="s">
        <v>402</v>
      </c>
      <c r="E94" s="36" t="s">
        <v>101</v>
      </c>
      <c r="F94" s="17">
        <v>27</v>
      </c>
      <c r="G94" s="47">
        <f t="shared" si="6"/>
        <v>139.28571428571428</v>
      </c>
      <c r="H94" s="47">
        <v>156</v>
      </c>
      <c r="I94" s="37">
        <f t="shared" si="7"/>
        <v>3760.7142857142853</v>
      </c>
      <c r="J94" s="37">
        <f t="shared" si="8"/>
        <v>4212</v>
      </c>
      <c r="K94" s="49"/>
      <c r="L94" s="38">
        <f t="shared" si="9"/>
        <v>0</v>
      </c>
      <c r="M94" s="39">
        <f t="shared" si="10"/>
        <v>0</v>
      </c>
      <c r="N94" s="34" t="s">
        <v>22</v>
      </c>
      <c r="O94" s="58"/>
    </row>
    <row r="95" spans="1:15" s="44" customFormat="1" ht="35.25" customHeight="1" x14ac:dyDescent="0.25">
      <c r="A95" s="34">
        <v>87</v>
      </c>
      <c r="B95" s="42" t="s">
        <v>188</v>
      </c>
      <c r="C95" s="34" t="s">
        <v>25</v>
      </c>
      <c r="D95" s="43" t="s">
        <v>402</v>
      </c>
      <c r="E95" s="36" t="s">
        <v>101</v>
      </c>
      <c r="F95" s="17">
        <v>2</v>
      </c>
      <c r="G95" s="47">
        <f t="shared" si="6"/>
        <v>139.28571428571428</v>
      </c>
      <c r="H95" s="47">
        <v>156</v>
      </c>
      <c r="I95" s="37">
        <f t="shared" si="7"/>
        <v>278.57142857142856</v>
      </c>
      <c r="J95" s="37">
        <f t="shared" si="8"/>
        <v>312</v>
      </c>
      <c r="K95" s="49"/>
      <c r="L95" s="38">
        <f t="shared" si="9"/>
        <v>0</v>
      </c>
      <c r="M95" s="39">
        <f t="shared" si="10"/>
        <v>0</v>
      </c>
      <c r="N95" s="34" t="s">
        <v>22</v>
      </c>
      <c r="O95" s="58"/>
    </row>
    <row r="96" spans="1:15" s="44" customFormat="1" ht="35.25" customHeight="1" x14ac:dyDescent="0.25">
      <c r="A96" s="34">
        <v>88</v>
      </c>
      <c r="B96" s="42" t="s">
        <v>188</v>
      </c>
      <c r="C96" s="34" t="s">
        <v>25</v>
      </c>
      <c r="D96" s="43" t="s">
        <v>402</v>
      </c>
      <c r="E96" s="36" t="s">
        <v>101</v>
      </c>
      <c r="F96" s="17">
        <v>7</v>
      </c>
      <c r="G96" s="47">
        <f t="shared" si="6"/>
        <v>139.28571428571428</v>
      </c>
      <c r="H96" s="47">
        <v>156</v>
      </c>
      <c r="I96" s="37">
        <f t="shared" si="7"/>
        <v>975</v>
      </c>
      <c r="J96" s="37">
        <f t="shared" si="8"/>
        <v>1092</v>
      </c>
      <c r="K96" s="49"/>
      <c r="L96" s="38">
        <f t="shared" si="9"/>
        <v>0</v>
      </c>
      <c r="M96" s="39">
        <f t="shared" si="10"/>
        <v>0</v>
      </c>
      <c r="N96" s="34" t="s">
        <v>22</v>
      </c>
      <c r="O96" s="58"/>
    </row>
    <row r="97" spans="1:15" s="44" customFormat="1" ht="35.25" customHeight="1" x14ac:dyDescent="0.25">
      <c r="A97" s="34">
        <v>89</v>
      </c>
      <c r="B97" s="42" t="s">
        <v>188</v>
      </c>
      <c r="C97" s="34" t="s">
        <v>25</v>
      </c>
      <c r="D97" s="43" t="s">
        <v>402</v>
      </c>
      <c r="E97" s="36" t="s">
        <v>101</v>
      </c>
      <c r="F97" s="17">
        <v>4</v>
      </c>
      <c r="G97" s="47">
        <f t="shared" si="6"/>
        <v>139.28571428571428</v>
      </c>
      <c r="H97" s="47">
        <v>156</v>
      </c>
      <c r="I97" s="37">
        <f t="shared" si="7"/>
        <v>557.14285714285711</v>
      </c>
      <c r="J97" s="37">
        <f t="shared" si="8"/>
        <v>624</v>
      </c>
      <c r="K97" s="49"/>
      <c r="L97" s="38">
        <f t="shared" si="9"/>
        <v>0</v>
      </c>
      <c r="M97" s="39">
        <f t="shared" si="10"/>
        <v>0</v>
      </c>
      <c r="N97" s="34" t="s">
        <v>22</v>
      </c>
      <c r="O97" s="58"/>
    </row>
    <row r="98" spans="1:15" s="44" customFormat="1" ht="35.25" customHeight="1" x14ac:dyDescent="0.25">
      <c r="A98" s="34">
        <v>90</v>
      </c>
      <c r="B98" s="42" t="s">
        <v>189</v>
      </c>
      <c r="C98" s="34" t="s">
        <v>25</v>
      </c>
      <c r="D98" s="43" t="s">
        <v>403</v>
      </c>
      <c r="E98" s="36" t="s">
        <v>101</v>
      </c>
      <c r="F98" s="17">
        <v>1</v>
      </c>
      <c r="G98" s="47">
        <f t="shared" si="6"/>
        <v>3715.1785714285716</v>
      </c>
      <c r="H98" s="47">
        <v>4161</v>
      </c>
      <c r="I98" s="37">
        <f t="shared" si="7"/>
        <v>3715.1785714285716</v>
      </c>
      <c r="J98" s="37">
        <f t="shared" si="8"/>
        <v>4161</v>
      </c>
      <c r="K98" s="49"/>
      <c r="L98" s="38">
        <f t="shared" si="9"/>
        <v>0</v>
      </c>
      <c r="M98" s="39">
        <f t="shared" si="10"/>
        <v>0</v>
      </c>
      <c r="N98" s="34" t="s">
        <v>22</v>
      </c>
      <c r="O98" s="58"/>
    </row>
    <row r="99" spans="1:15" s="44" customFormat="1" ht="35.25" customHeight="1" x14ac:dyDescent="0.25">
      <c r="A99" s="34">
        <v>91</v>
      </c>
      <c r="B99" s="42" t="s">
        <v>190</v>
      </c>
      <c r="C99" s="34" t="s">
        <v>25</v>
      </c>
      <c r="D99" s="43" t="s">
        <v>404</v>
      </c>
      <c r="E99" s="36" t="s">
        <v>101</v>
      </c>
      <c r="F99" s="17">
        <v>0.12</v>
      </c>
      <c r="G99" s="47">
        <f t="shared" si="6"/>
        <v>13.392857142857142</v>
      </c>
      <c r="H99" s="47">
        <v>15</v>
      </c>
      <c r="I99" s="37">
        <f t="shared" si="7"/>
        <v>1.607142857142857</v>
      </c>
      <c r="J99" s="37">
        <f t="shared" si="8"/>
        <v>1.7999999999999998</v>
      </c>
      <c r="K99" s="49"/>
      <c r="L99" s="38">
        <f t="shared" si="9"/>
        <v>0</v>
      </c>
      <c r="M99" s="39">
        <f t="shared" si="10"/>
        <v>0</v>
      </c>
      <c r="N99" s="34" t="s">
        <v>22</v>
      </c>
      <c r="O99" s="58"/>
    </row>
    <row r="100" spans="1:15" s="44" customFormat="1" ht="35.25" customHeight="1" x14ac:dyDescent="0.25">
      <c r="A100" s="34">
        <v>92</v>
      </c>
      <c r="B100" s="42" t="s">
        <v>191</v>
      </c>
      <c r="C100" s="34" t="s">
        <v>25</v>
      </c>
      <c r="D100" s="43" t="s">
        <v>405</v>
      </c>
      <c r="E100" s="36" t="s">
        <v>101</v>
      </c>
      <c r="F100" s="17">
        <v>1000</v>
      </c>
      <c r="G100" s="47">
        <f t="shared" si="6"/>
        <v>39.285714285714285</v>
      </c>
      <c r="H100" s="47">
        <v>44</v>
      </c>
      <c r="I100" s="37">
        <f t="shared" si="7"/>
        <v>39285.714285714283</v>
      </c>
      <c r="J100" s="37">
        <f t="shared" si="8"/>
        <v>44000</v>
      </c>
      <c r="K100" s="49"/>
      <c r="L100" s="38">
        <f t="shared" si="9"/>
        <v>0</v>
      </c>
      <c r="M100" s="39">
        <f t="shared" si="10"/>
        <v>0</v>
      </c>
      <c r="N100" s="34" t="s">
        <v>22</v>
      </c>
      <c r="O100" s="58"/>
    </row>
    <row r="101" spans="1:15" s="44" customFormat="1" ht="35.25" customHeight="1" x14ac:dyDescent="0.25">
      <c r="A101" s="34">
        <v>93</v>
      </c>
      <c r="B101" s="42" t="s">
        <v>192</v>
      </c>
      <c r="C101" s="34" t="s">
        <v>25</v>
      </c>
      <c r="D101" s="43" t="s">
        <v>406</v>
      </c>
      <c r="E101" s="36" t="s">
        <v>101</v>
      </c>
      <c r="F101" s="17">
        <v>180</v>
      </c>
      <c r="G101" s="47">
        <f t="shared" si="6"/>
        <v>33.035714285714285</v>
      </c>
      <c r="H101" s="47">
        <v>37</v>
      </c>
      <c r="I101" s="37">
        <f t="shared" si="7"/>
        <v>5946.4285714285716</v>
      </c>
      <c r="J101" s="37">
        <f t="shared" si="8"/>
        <v>6660</v>
      </c>
      <c r="K101" s="49"/>
      <c r="L101" s="38">
        <f t="shared" si="9"/>
        <v>0</v>
      </c>
      <c r="M101" s="39">
        <f t="shared" si="10"/>
        <v>0</v>
      </c>
      <c r="N101" s="34" t="s">
        <v>22</v>
      </c>
      <c r="O101" s="58"/>
    </row>
    <row r="102" spans="1:15" s="44" customFormat="1" ht="35.25" customHeight="1" x14ac:dyDescent="0.25">
      <c r="A102" s="34">
        <v>94</v>
      </c>
      <c r="B102" s="42" t="s">
        <v>193</v>
      </c>
      <c r="C102" s="34" t="s">
        <v>25</v>
      </c>
      <c r="D102" s="43" t="s">
        <v>407</v>
      </c>
      <c r="E102" s="36" t="s">
        <v>101</v>
      </c>
      <c r="F102" s="17">
        <v>16</v>
      </c>
      <c r="G102" s="47">
        <f t="shared" si="6"/>
        <v>17.857142857142858</v>
      </c>
      <c r="H102" s="47">
        <v>20</v>
      </c>
      <c r="I102" s="37">
        <f t="shared" si="7"/>
        <v>285.71428571428572</v>
      </c>
      <c r="J102" s="37">
        <f t="shared" si="8"/>
        <v>320</v>
      </c>
      <c r="K102" s="49"/>
      <c r="L102" s="38">
        <f t="shared" si="9"/>
        <v>0</v>
      </c>
      <c r="M102" s="39">
        <f t="shared" si="10"/>
        <v>0</v>
      </c>
      <c r="N102" s="34" t="s">
        <v>22</v>
      </c>
      <c r="O102" s="58"/>
    </row>
    <row r="103" spans="1:15" s="44" customFormat="1" ht="35.25" customHeight="1" x14ac:dyDescent="0.25">
      <c r="A103" s="34">
        <v>95</v>
      </c>
      <c r="B103" s="42" t="s">
        <v>194</v>
      </c>
      <c r="C103" s="34" t="s">
        <v>25</v>
      </c>
      <c r="D103" s="43" t="s">
        <v>408</v>
      </c>
      <c r="E103" s="36" t="s">
        <v>101</v>
      </c>
      <c r="F103" s="17">
        <v>6</v>
      </c>
      <c r="G103" s="47">
        <f t="shared" si="6"/>
        <v>54.464285714285708</v>
      </c>
      <c r="H103" s="47">
        <v>61</v>
      </c>
      <c r="I103" s="37">
        <f t="shared" si="7"/>
        <v>326.78571428571422</v>
      </c>
      <c r="J103" s="37">
        <f t="shared" si="8"/>
        <v>366</v>
      </c>
      <c r="K103" s="49"/>
      <c r="L103" s="38">
        <f t="shared" si="9"/>
        <v>0</v>
      </c>
      <c r="M103" s="39">
        <f t="shared" si="10"/>
        <v>0</v>
      </c>
      <c r="N103" s="34" t="s">
        <v>22</v>
      </c>
      <c r="O103" s="58"/>
    </row>
    <row r="104" spans="1:15" s="44" customFormat="1" ht="35.25" customHeight="1" x14ac:dyDescent="0.25">
      <c r="A104" s="34">
        <v>96</v>
      </c>
      <c r="B104" s="42" t="s">
        <v>195</v>
      </c>
      <c r="C104" s="34" t="s">
        <v>25</v>
      </c>
      <c r="D104" s="43" t="s">
        <v>409</v>
      </c>
      <c r="E104" s="36" t="s">
        <v>101</v>
      </c>
      <c r="F104" s="17">
        <v>6</v>
      </c>
      <c r="G104" s="47">
        <f t="shared" si="6"/>
        <v>4.4642857142857144</v>
      </c>
      <c r="H104" s="47">
        <v>5</v>
      </c>
      <c r="I104" s="37">
        <f t="shared" si="7"/>
        <v>26.785714285714285</v>
      </c>
      <c r="J104" s="37">
        <f t="shared" si="8"/>
        <v>30</v>
      </c>
      <c r="K104" s="49"/>
      <c r="L104" s="38">
        <f t="shared" si="9"/>
        <v>0</v>
      </c>
      <c r="M104" s="39">
        <f t="shared" si="10"/>
        <v>0</v>
      </c>
      <c r="N104" s="34" t="s">
        <v>22</v>
      </c>
      <c r="O104" s="58"/>
    </row>
    <row r="105" spans="1:15" s="44" customFormat="1" ht="35.25" customHeight="1" x14ac:dyDescent="0.25">
      <c r="A105" s="34">
        <v>97</v>
      </c>
      <c r="B105" s="42" t="s">
        <v>196</v>
      </c>
      <c r="C105" s="34" t="s">
        <v>25</v>
      </c>
      <c r="D105" s="43" t="s">
        <v>410</v>
      </c>
      <c r="E105" s="36" t="s">
        <v>101</v>
      </c>
      <c r="F105" s="17">
        <v>3</v>
      </c>
      <c r="G105" s="47">
        <f t="shared" si="6"/>
        <v>44.642857142857146</v>
      </c>
      <c r="H105" s="47">
        <v>50</v>
      </c>
      <c r="I105" s="37">
        <f t="shared" si="7"/>
        <v>133.92857142857144</v>
      </c>
      <c r="J105" s="37">
        <f t="shared" si="8"/>
        <v>150</v>
      </c>
      <c r="K105" s="49"/>
      <c r="L105" s="38">
        <f t="shared" si="9"/>
        <v>0</v>
      </c>
      <c r="M105" s="39">
        <f t="shared" si="10"/>
        <v>0</v>
      </c>
      <c r="N105" s="34" t="s">
        <v>22</v>
      </c>
      <c r="O105" s="58"/>
    </row>
    <row r="106" spans="1:15" s="44" customFormat="1" ht="35.25" customHeight="1" x14ac:dyDescent="0.25">
      <c r="A106" s="34">
        <v>98</v>
      </c>
      <c r="B106" s="42" t="s">
        <v>197</v>
      </c>
      <c r="C106" s="34" t="s">
        <v>25</v>
      </c>
      <c r="D106" s="43" t="s">
        <v>411</v>
      </c>
      <c r="E106" s="36" t="s">
        <v>101</v>
      </c>
      <c r="F106" s="17">
        <v>10</v>
      </c>
      <c r="G106" s="47">
        <f t="shared" si="6"/>
        <v>39.285714285714285</v>
      </c>
      <c r="H106" s="47">
        <v>44</v>
      </c>
      <c r="I106" s="37">
        <f t="shared" si="7"/>
        <v>392.85714285714283</v>
      </c>
      <c r="J106" s="37">
        <f t="shared" si="8"/>
        <v>440</v>
      </c>
      <c r="K106" s="49"/>
      <c r="L106" s="38">
        <f t="shared" si="9"/>
        <v>0</v>
      </c>
      <c r="M106" s="39">
        <f t="shared" si="10"/>
        <v>0</v>
      </c>
      <c r="N106" s="34" t="s">
        <v>22</v>
      </c>
      <c r="O106" s="58"/>
    </row>
    <row r="107" spans="1:15" s="44" customFormat="1" ht="35.25" customHeight="1" x14ac:dyDescent="0.25">
      <c r="A107" s="34">
        <v>99</v>
      </c>
      <c r="B107" s="42" t="s">
        <v>198</v>
      </c>
      <c r="C107" s="34" t="s">
        <v>25</v>
      </c>
      <c r="D107" s="43" t="s">
        <v>412</v>
      </c>
      <c r="E107" s="36" t="s">
        <v>101</v>
      </c>
      <c r="F107" s="17">
        <v>10</v>
      </c>
      <c r="G107" s="47">
        <f t="shared" si="6"/>
        <v>33.035714285714285</v>
      </c>
      <c r="H107" s="47">
        <v>37</v>
      </c>
      <c r="I107" s="37">
        <f t="shared" si="7"/>
        <v>330.35714285714283</v>
      </c>
      <c r="J107" s="37">
        <f t="shared" si="8"/>
        <v>370</v>
      </c>
      <c r="K107" s="49"/>
      <c r="L107" s="38">
        <f t="shared" si="9"/>
        <v>0</v>
      </c>
      <c r="M107" s="39">
        <f t="shared" si="10"/>
        <v>0</v>
      </c>
      <c r="N107" s="34" t="s">
        <v>22</v>
      </c>
      <c r="O107" s="58"/>
    </row>
    <row r="108" spans="1:15" s="44" customFormat="1" ht="35.25" customHeight="1" x14ac:dyDescent="0.25">
      <c r="A108" s="34">
        <v>100</v>
      </c>
      <c r="B108" s="42" t="s">
        <v>199</v>
      </c>
      <c r="C108" s="34" t="s">
        <v>25</v>
      </c>
      <c r="D108" s="43" t="s">
        <v>413</v>
      </c>
      <c r="E108" s="36" t="s">
        <v>101</v>
      </c>
      <c r="F108" s="17">
        <v>1</v>
      </c>
      <c r="G108" s="47">
        <f t="shared" si="6"/>
        <v>3736.6071428571431</v>
      </c>
      <c r="H108" s="47">
        <v>4185</v>
      </c>
      <c r="I108" s="37">
        <f t="shared" si="7"/>
        <v>3736.6071428571431</v>
      </c>
      <c r="J108" s="37">
        <f t="shared" si="8"/>
        <v>4185</v>
      </c>
      <c r="K108" s="49"/>
      <c r="L108" s="38">
        <f t="shared" si="9"/>
        <v>0</v>
      </c>
      <c r="M108" s="39">
        <f t="shared" si="10"/>
        <v>0</v>
      </c>
      <c r="N108" s="34" t="s">
        <v>22</v>
      </c>
      <c r="O108" s="58"/>
    </row>
    <row r="109" spans="1:15" s="44" customFormat="1" ht="35.25" customHeight="1" x14ac:dyDescent="0.25">
      <c r="A109" s="34">
        <v>101</v>
      </c>
      <c r="B109" s="42" t="s">
        <v>200</v>
      </c>
      <c r="C109" s="34" t="s">
        <v>25</v>
      </c>
      <c r="D109" s="43" t="s">
        <v>414</v>
      </c>
      <c r="E109" s="36" t="s">
        <v>101</v>
      </c>
      <c r="F109" s="17">
        <v>50</v>
      </c>
      <c r="G109" s="47">
        <f t="shared" si="6"/>
        <v>53.571428571428569</v>
      </c>
      <c r="H109" s="47">
        <v>60</v>
      </c>
      <c r="I109" s="37">
        <f t="shared" si="7"/>
        <v>2678.5714285714284</v>
      </c>
      <c r="J109" s="37">
        <f t="shared" si="8"/>
        <v>3000</v>
      </c>
      <c r="K109" s="49"/>
      <c r="L109" s="38">
        <f t="shared" si="9"/>
        <v>0</v>
      </c>
      <c r="M109" s="39">
        <f t="shared" si="10"/>
        <v>0</v>
      </c>
      <c r="N109" s="34" t="s">
        <v>22</v>
      </c>
      <c r="O109" s="58"/>
    </row>
    <row r="110" spans="1:15" s="44" customFormat="1" ht="35.25" customHeight="1" x14ac:dyDescent="0.25">
      <c r="A110" s="34">
        <v>102</v>
      </c>
      <c r="B110" s="42" t="s">
        <v>201</v>
      </c>
      <c r="C110" s="34" t="s">
        <v>25</v>
      </c>
      <c r="D110" s="43" t="s">
        <v>415</v>
      </c>
      <c r="E110" s="36" t="s">
        <v>101</v>
      </c>
      <c r="F110" s="17">
        <v>32</v>
      </c>
      <c r="G110" s="47">
        <f t="shared" si="6"/>
        <v>1055.3571428571429</v>
      </c>
      <c r="H110" s="47">
        <v>1182</v>
      </c>
      <c r="I110" s="37">
        <f t="shared" si="7"/>
        <v>33771.428571428572</v>
      </c>
      <c r="J110" s="37">
        <f t="shared" si="8"/>
        <v>37824</v>
      </c>
      <c r="K110" s="49"/>
      <c r="L110" s="38">
        <f t="shared" si="9"/>
        <v>0</v>
      </c>
      <c r="M110" s="39">
        <f t="shared" si="10"/>
        <v>0</v>
      </c>
      <c r="N110" s="34" t="s">
        <v>22</v>
      </c>
      <c r="O110" s="58"/>
    </row>
    <row r="111" spans="1:15" s="44" customFormat="1" ht="35.25" customHeight="1" x14ac:dyDescent="0.25">
      <c r="A111" s="34">
        <v>103</v>
      </c>
      <c r="B111" s="42" t="s">
        <v>202</v>
      </c>
      <c r="C111" s="34" t="s">
        <v>25</v>
      </c>
      <c r="D111" s="43" t="s">
        <v>416</v>
      </c>
      <c r="E111" s="36" t="s">
        <v>101</v>
      </c>
      <c r="F111" s="17">
        <v>140</v>
      </c>
      <c r="G111" s="47">
        <f t="shared" si="6"/>
        <v>372.32142857142856</v>
      </c>
      <c r="H111" s="47">
        <v>417</v>
      </c>
      <c r="I111" s="37">
        <f t="shared" si="7"/>
        <v>52125</v>
      </c>
      <c r="J111" s="37">
        <f t="shared" si="8"/>
        <v>58380</v>
      </c>
      <c r="K111" s="49"/>
      <c r="L111" s="38">
        <f t="shared" si="9"/>
        <v>0</v>
      </c>
      <c r="M111" s="39">
        <f t="shared" si="10"/>
        <v>0</v>
      </c>
      <c r="N111" s="34" t="s">
        <v>22</v>
      </c>
      <c r="O111" s="58"/>
    </row>
    <row r="112" spans="1:15" s="44" customFormat="1" ht="35.25" customHeight="1" x14ac:dyDescent="0.25">
      <c r="A112" s="34">
        <v>104</v>
      </c>
      <c r="B112" s="42" t="s">
        <v>203</v>
      </c>
      <c r="C112" s="34" t="s">
        <v>25</v>
      </c>
      <c r="D112" s="43" t="s">
        <v>417</v>
      </c>
      <c r="E112" s="36" t="s">
        <v>101</v>
      </c>
      <c r="F112" s="17">
        <v>162</v>
      </c>
      <c r="G112" s="47">
        <f t="shared" si="6"/>
        <v>556.25</v>
      </c>
      <c r="H112" s="47">
        <v>623</v>
      </c>
      <c r="I112" s="37">
        <f t="shared" si="7"/>
        <v>90112.5</v>
      </c>
      <c r="J112" s="37">
        <f t="shared" si="8"/>
        <v>100926</v>
      </c>
      <c r="K112" s="49"/>
      <c r="L112" s="38">
        <f t="shared" si="9"/>
        <v>0</v>
      </c>
      <c r="M112" s="39">
        <f t="shared" si="10"/>
        <v>0</v>
      </c>
      <c r="N112" s="34" t="s">
        <v>22</v>
      </c>
      <c r="O112" s="58"/>
    </row>
    <row r="113" spans="1:15" s="44" customFormat="1" ht="35.25" customHeight="1" x14ac:dyDescent="0.25">
      <c r="A113" s="34">
        <v>105</v>
      </c>
      <c r="B113" s="42" t="s">
        <v>204</v>
      </c>
      <c r="C113" s="34" t="s">
        <v>25</v>
      </c>
      <c r="D113" s="43" t="s">
        <v>418</v>
      </c>
      <c r="E113" s="36" t="s">
        <v>534</v>
      </c>
      <c r="F113" s="17">
        <v>175</v>
      </c>
      <c r="G113" s="47">
        <f t="shared" si="6"/>
        <v>1017.8571428571429</v>
      </c>
      <c r="H113" s="47">
        <v>1140</v>
      </c>
      <c r="I113" s="37">
        <f t="shared" si="7"/>
        <v>178125</v>
      </c>
      <c r="J113" s="37">
        <f t="shared" si="8"/>
        <v>199500</v>
      </c>
      <c r="K113" s="49"/>
      <c r="L113" s="38">
        <f t="shared" si="9"/>
        <v>0</v>
      </c>
      <c r="M113" s="39">
        <f t="shared" si="10"/>
        <v>0</v>
      </c>
      <c r="N113" s="34" t="s">
        <v>22</v>
      </c>
      <c r="O113" s="58"/>
    </row>
    <row r="114" spans="1:15" s="44" customFormat="1" ht="35.25" customHeight="1" x14ac:dyDescent="0.25">
      <c r="A114" s="34">
        <v>106</v>
      </c>
      <c r="B114" s="42" t="s">
        <v>205</v>
      </c>
      <c r="C114" s="34" t="s">
        <v>25</v>
      </c>
      <c r="D114" s="43" t="s">
        <v>419</v>
      </c>
      <c r="E114" s="36" t="s">
        <v>101</v>
      </c>
      <c r="F114" s="17">
        <v>10</v>
      </c>
      <c r="G114" s="47">
        <f t="shared" si="6"/>
        <v>2129.4642857142858</v>
      </c>
      <c r="H114" s="47">
        <v>2385</v>
      </c>
      <c r="I114" s="37">
        <f t="shared" si="7"/>
        <v>21294.642857142859</v>
      </c>
      <c r="J114" s="37">
        <f t="shared" si="8"/>
        <v>23850</v>
      </c>
      <c r="K114" s="49"/>
      <c r="L114" s="38">
        <f t="shared" si="9"/>
        <v>0</v>
      </c>
      <c r="M114" s="39">
        <f t="shared" si="10"/>
        <v>0</v>
      </c>
      <c r="N114" s="34" t="s">
        <v>22</v>
      </c>
      <c r="O114" s="58"/>
    </row>
    <row r="115" spans="1:15" s="44" customFormat="1" ht="35.25" customHeight="1" x14ac:dyDescent="0.25">
      <c r="A115" s="34">
        <v>107</v>
      </c>
      <c r="B115" s="42" t="s">
        <v>206</v>
      </c>
      <c r="C115" s="34" t="s">
        <v>25</v>
      </c>
      <c r="D115" s="43" t="s">
        <v>420</v>
      </c>
      <c r="E115" s="36" t="s">
        <v>101</v>
      </c>
      <c r="F115" s="17">
        <v>40</v>
      </c>
      <c r="G115" s="47">
        <f t="shared" si="6"/>
        <v>647.32142857142856</v>
      </c>
      <c r="H115" s="47">
        <v>725</v>
      </c>
      <c r="I115" s="37">
        <f t="shared" si="7"/>
        <v>25892.857142857141</v>
      </c>
      <c r="J115" s="37">
        <f t="shared" si="8"/>
        <v>29000</v>
      </c>
      <c r="K115" s="49"/>
      <c r="L115" s="38">
        <f t="shared" si="9"/>
        <v>0</v>
      </c>
      <c r="M115" s="39">
        <f t="shared" si="10"/>
        <v>0</v>
      </c>
      <c r="N115" s="34" t="s">
        <v>22</v>
      </c>
      <c r="O115" s="58"/>
    </row>
    <row r="116" spans="1:15" s="44" customFormat="1" ht="35.25" customHeight="1" x14ac:dyDescent="0.25">
      <c r="A116" s="34">
        <v>108</v>
      </c>
      <c r="B116" s="42" t="s">
        <v>207</v>
      </c>
      <c r="C116" s="34" t="s">
        <v>25</v>
      </c>
      <c r="D116" s="43" t="s">
        <v>419</v>
      </c>
      <c r="E116" s="36" t="s">
        <v>101</v>
      </c>
      <c r="F116" s="17">
        <v>16</v>
      </c>
      <c r="G116" s="47">
        <f t="shared" si="6"/>
        <v>1419.6428571428571</v>
      </c>
      <c r="H116" s="47">
        <v>1590</v>
      </c>
      <c r="I116" s="37">
        <f t="shared" si="7"/>
        <v>22714.285714285714</v>
      </c>
      <c r="J116" s="37">
        <f t="shared" si="8"/>
        <v>25440</v>
      </c>
      <c r="K116" s="49"/>
      <c r="L116" s="38">
        <f t="shared" si="9"/>
        <v>0</v>
      </c>
      <c r="M116" s="39">
        <f t="shared" si="10"/>
        <v>0</v>
      </c>
      <c r="N116" s="34" t="s">
        <v>22</v>
      </c>
      <c r="O116" s="58"/>
    </row>
    <row r="117" spans="1:15" s="44" customFormat="1" ht="35.25" customHeight="1" x14ac:dyDescent="0.25">
      <c r="A117" s="34">
        <v>109</v>
      </c>
      <c r="B117" s="42" t="s">
        <v>208</v>
      </c>
      <c r="C117" s="34" t="s">
        <v>25</v>
      </c>
      <c r="D117" s="43" t="s">
        <v>421</v>
      </c>
      <c r="E117" s="36" t="s">
        <v>101</v>
      </c>
      <c r="F117" s="17">
        <v>386</v>
      </c>
      <c r="G117" s="47">
        <f t="shared" si="6"/>
        <v>350</v>
      </c>
      <c r="H117" s="47">
        <v>392</v>
      </c>
      <c r="I117" s="37">
        <f t="shared" si="7"/>
        <v>135100</v>
      </c>
      <c r="J117" s="37">
        <f t="shared" si="8"/>
        <v>151312</v>
      </c>
      <c r="K117" s="49"/>
      <c r="L117" s="38">
        <f t="shared" si="9"/>
        <v>0</v>
      </c>
      <c r="M117" s="39">
        <f t="shared" si="10"/>
        <v>0</v>
      </c>
      <c r="N117" s="34" t="s">
        <v>22</v>
      </c>
      <c r="O117" s="58"/>
    </row>
    <row r="118" spans="1:15" s="44" customFormat="1" ht="35.25" customHeight="1" x14ac:dyDescent="0.25">
      <c r="A118" s="34">
        <v>110</v>
      </c>
      <c r="B118" s="42" t="s">
        <v>209</v>
      </c>
      <c r="C118" s="34" t="s">
        <v>25</v>
      </c>
      <c r="D118" s="43" t="s">
        <v>422</v>
      </c>
      <c r="E118" s="36" t="s">
        <v>101</v>
      </c>
      <c r="F118" s="17">
        <v>8</v>
      </c>
      <c r="G118" s="47">
        <f t="shared" si="6"/>
        <v>11.607142857142858</v>
      </c>
      <c r="H118" s="47">
        <v>13</v>
      </c>
      <c r="I118" s="37">
        <f t="shared" si="7"/>
        <v>92.857142857142861</v>
      </c>
      <c r="J118" s="37">
        <f t="shared" si="8"/>
        <v>104</v>
      </c>
      <c r="K118" s="49"/>
      <c r="L118" s="38">
        <f t="shared" si="9"/>
        <v>0</v>
      </c>
      <c r="M118" s="39">
        <f t="shared" si="10"/>
        <v>0</v>
      </c>
      <c r="N118" s="34" t="s">
        <v>22</v>
      </c>
      <c r="O118" s="58"/>
    </row>
    <row r="119" spans="1:15" s="44" customFormat="1" ht="35.25" customHeight="1" x14ac:dyDescent="0.25">
      <c r="A119" s="34">
        <v>111</v>
      </c>
      <c r="B119" s="42" t="s">
        <v>209</v>
      </c>
      <c r="C119" s="34" t="s">
        <v>25</v>
      </c>
      <c r="D119" s="43" t="s">
        <v>422</v>
      </c>
      <c r="E119" s="36" t="s">
        <v>101</v>
      </c>
      <c r="F119" s="17">
        <v>2</v>
      </c>
      <c r="G119" s="47">
        <f t="shared" si="6"/>
        <v>11.607142857142858</v>
      </c>
      <c r="H119" s="47">
        <v>13</v>
      </c>
      <c r="I119" s="37">
        <f t="shared" si="7"/>
        <v>23.214285714285715</v>
      </c>
      <c r="J119" s="37">
        <f t="shared" si="8"/>
        <v>26</v>
      </c>
      <c r="K119" s="49"/>
      <c r="L119" s="38">
        <f t="shared" si="9"/>
        <v>0</v>
      </c>
      <c r="M119" s="39">
        <f t="shared" si="10"/>
        <v>0</v>
      </c>
      <c r="N119" s="34" t="s">
        <v>22</v>
      </c>
      <c r="O119" s="58"/>
    </row>
    <row r="120" spans="1:15" s="44" customFormat="1" ht="35.25" customHeight="1" x14ac:dyDescent="0.25">
      <c r="A120" s="34">
        <v>112</v>
      </c>
      <c r="B120" s="42" t="s">
        <v>210</v>
      </c>
      <c r="C120" s="34" t="s">
        <v>25</v>
      </c>
      <c r="D120" s="43" t="s">
        <v>423</v>
      </c>
      <c r="E120" s="36" t="s">
        <v>101</v>
      </c>
      <c r="F120" s="17">
        <v>22</v>
      </c>
      <c r="G120" s="47">
        <f t="shared" si="6"/>
        <v>324.10714285714283</v>
      </c>
      <c r="H120" s="47">
        <v>363</v>
      </c>
      <c r="I120" s="37">
        <f t="shared" si="7"/>
        <v>7130.3571428571422</v>
      </c>
      <c r="J120" s="37">
        <f t="shared" si="8"/>
        <v>7986</v>
      </c>
      <c r="K120" s="49"/>
      <c r="L120" s="38">
        <f t="shared" si="9"/>
        <v>0</v>
      </c>
      <c r="M120" s="39">
        <f t="shared" si="10"/>
        <v>0</v>
      </c>
      <c r="N120" s="34" t="s">
        <v>22</v>
      </c>
      <c r="O120" s="58"/>
    </row>
    <row r="121" spans="1:15" s="44" customFormat="1" ht="35.25" customHeight="1" x14ac:dyDescent="0.25">
      <c r="A121" s="34">
        <v>113</v>
      </c>
      <c r="B121" s="42" t="s">
        <v>211</v>
      </c>
      <c r="C121" s="34" t="s">
        <v>25</v>
      </c>
      <c r="D121" s="43" t="s">
        <v>424</v>
      </c>
      <c r="E121" s="36" t="s">
        <v>535</v>
      </c>
      <c r="F121" s="17">
        <v>1220</v>
      </c>
      <c r="G121" s="47">
        <f t="shared" si="6"/>
        <v>196.42857142857142</v>
      </c>
      <c r="H121" s="47">
        <v>220</v>
      </c>
      <c r="I121" s="37">
        <f t="shared" si="7"/>
        <v>239642.85714285713</v>
      </c>
      <c r="J121" s="37">
        <f t="shared" si="8"/>
        <v>268400</v>
      </c>
      <c r="K121" s="49"/>
      <c r="L121" s="38">
        <f t="shared" si="9"/>
        <v>0</v>
      </c>
      <c r="M121" s="39">
        <f t="shared" si="10"/>
        <v>0</v>
      </c>
      <c r="N121" s="34" t="s">
        <v>22</v>
      </c>
      <c r="O121" s="58"/>
    </row>
    <row r="122" spans="1:15" s="44" customFormat="1" ht="35.25" customHeight="1" x14ac:dyDescent="0.25">
      <c r="A122" s="34">
        <v>114</v>
      </c>
      <c r="B122" s="42" t="s">
        <v>212</v>
      </c>
      <c r="C122" s="34" t="s">
        <v>25</v>
      </c>
      <c r="D122" s="43" t="s">
        <v>425</v>
      </c>
      <c r="E122" s="36" t="s">
        <v>101</v>
      </c>
      <c r="F122" s="17">
        <v>13</v>
      </c>
      <c r="G122" s="47">
        <f t="shared" si="6"/>
        <v>64.285714285714292</v>
      </c>
      <c r="H122" s="47">
        <v>72</v>
      </c>
      <c r="I122" s="37">
        <f t="shared" si="7"/>
        <v>835.71428571428578</v>
      </c>
      <c r="J122" s="37">
        <f t="shared" si="8"/>
        <v>936</v>
      </c>
      <c r="K122" s="49"/>
      <c r="L122" s="38">
        <f t="shared" si="9"/>
        <v>0</v>
      </c>
      <c r="M122" s="39">
        <f t="shared" si="10"/>
        <v>0</v>
      </c>
      <c r="N122" s="34" t="s">
        <v>22</v>
      </c>
      <c r="O122" s="58"/>
    </row>
    <row r="123" spans="1:15" s="44" customFormat="1" ht="35.25" customHeight="1" x14ac:dyDescent="0.25">
      <c r="A123" s="34">
        <v>115</v>
      </c>
      <c r="B123" s="42" t="s">
        <v>213</v>
      </c>
      <c r="C123" s="34" t="s">
        <v>25</v>
      </c>
      <c r="D123" s="43" t="s">
        <v>426</v>
      </c>
      <c r="E123" s="36" t="s">
        <v>101</v>
      </c>
      <c r="F123" s="17">
        <v>3</v>
      </c>
      <c r="G123" s="47">
        <f t="shared" si="6"/>
        <v>27.678571428571431</v>
      </c>
      <c r="H123" s="47">
        <v>31</v>
      </c>
      <c r="I123" s="37">
        <f t="shared" si="7"/>
        <v>83.035714285714292</v>
      </c>
      <c r="J123" s="37">
        <f t="shared" si="8"/>
        <v>93</v>
      </c>
      <c r="K123" s="49"/>
      <c r="L123" s="38">
        <f t="shared" si="9"/>
        <v>0</v>
      </c>
      <c r="M123" s="39">
        <f t="shared" si="10"/>
        <v>0</v>
      </c>
      <c r="N123" s="34" t="s">
        <v>22</v>
      </c>
      <c r="O123" s="58"/>
    </row>
    <row r="124" spans="1:15" s="44" customFormat="1" ht="35.25" customHeight="1" x14ac:dyDescent="0.25">
      <c r="A124" s="34">
        <v>116</v>
      </c>
      <c r="B124" s="42" t="s">
        <v>214</v>
      </c>
      <c r="C124" s="34" t="s">
        <v>25</v>
      </c>
      <c r="D124" s="43" t="s">
        <v>427</v>
      </c>
      <c r="E124" s="36" t="s">
        <v>101</v>
      </c>
      <c r="F124" s="17">
        <v>14</v>
      </c>
      <c r="G124" s="47">
        <f t="shared" si="6"/>
        <v>29.464285714285715</v>
      </c>
      <c r="H124" s="47">
        <v>33</v>
      </c>
      <c r="I124" s="37">
        <f t="shared" si="7"/>
        <v>412.5</v>
      </c>
      <c r="J124" s="37">
        <f t="shared" si="8"/>
        <v>462</v>
      </c>
      <c r="K124" s="49"/>
      <c r="L124" s="38">
        <f t="shared" si="9"/>
        <v>0</v>
      </c>
      <c r="M124" s="39">
        <f t="shared" si="10"/>
        <v>0</v>
      </c>
      <c r="N124" s="34" t="s">
        <v>22</v>
      </c>
      <c r="O124" s="58"/>
    </row>
    <row r="125" spans="1:15" s="44" customFormat="1" ht="35.25" customHeight="1" x14ac:dyDescent="0.25">
      <c r="A125" s="34">
        <v>117</v>
      </c>
      <c r="B125" s="42" t="s">
        <v>215</v>
      </c>
      <c r="C125" s="34" t="s">
        <v>25</v>
      </c>
      <c r="D125" s="43" t="s">
        <v>428</v>
      </c>
      <c r="E125" s="36" t="s">
        <v>535</v>
      </c>
      <c r="F125" s="17">
        <v>1030</v>
      </c>
      <c r="G125" s="47">
        <f t="shared" si="6"/>
        <v>10.714285714285714</v>
      </c>
      <c r="H125" s="47">
        <v>12</v>
      </c>
      <c r="I125" s="37">
        <f t="shared" si="7"/>
        <v>11035.714285714284</v>
      </c>
      <c r="J125" s="37">
        <f t="shared" si="8"/>
        <v>12360</v>
      </c>
      <c r="K125" s="49"/>
      <c r="L125" s="38">
        <f t="shared" si="9"/>
        <v>0</v>
      </c>
      <c r="M125" s="39">
        <f t="shared" si="10"/>
        <v>0</v>
      </c>
      <c r="N125" s="34" t="s">
        <v>22</v>
      </c>
      <c r="O125" s="58"/>
    </row>
    <row r="126" spans="1:15" s="44" customFormat="1" ht="35.25" customHeight="1" x14ac:dyDescent="0.25">
      <c r="A126" s="34">
        <v>118</v>
      </c>
      <c r="B126" s="42" t="s">
        <v>215</v>
      </c>
      <c r="C126" s="34" t="s">
        <v>25</v>
      </c>
      <c r="D126" s="43" t="s">
        <v>428</v>
      </c>
      <c r="E126" s="36" t="s">
        <v>535</v>
      </c>
      <c r="F126" s="17">
        <v>445</v>
      </c>
      <c r="G126" s="47">
        <f t="shared" si="6"/>
        <v>10.714285714285714</v>
      </c>
      <c r="H126" s="47">
        <v>12</v>
      </c>
      <c r="I126" s="37">
        <f t="shared" si="7"/>
        <v>4767.8571428571422</v>
      </c>
      <c r="J126" s="37">
        <f t="shared" si="8"/>
        <v>5340</v>
      </c>
      <c r="K126" s="49"/>
      <c r="L126" s="38">
        <f t="shared" si="9"/>
        <v>0</v>
      </c>
      <c r="M126" s="39">
        <f t="shared" si="10"/>
        <v>0</v>
      </c>
      <c r="N126" s="34" t="s">
        <v>22</v>
      </c>
      <c r="O126" s="58"/>
    </row>
    <row r="127" spans="1:15" s="44" customFormat="1" ht="35.25" customHeight="1" x14ac:dyDescent="0.25">
      <c r="A127" s="34">
        <v>119</v>
      </c>
      <c r="B127" s="42" t="s">
        <v>216</v>
      </c>
      <c r="C127" s="34" t="s">
        <v>25</v>
      </c>
      <c r="D127" s="43" t="s">
        <v>429</v>
      </c>
      <c r="E127" s="36" t="s">
        <v>535</v>
      </c>
      <c r="F127" s="17">
        <v>800</v>
      </c>
      <c r="G127" s="47">
        <f t="shared" si="6"/>
        <v>95.535714285714292</v>
      </c>
      <c r="H127" s="47">
        <v>107</v>
      </c>
      <c r="I127" s="37">
        <f t="shared" si="7"/>
        <v>76428.571428571435</v>
      </c>
      <c r="J127" s="37">
        <f t="shared" si="8"/>
        <v>85600</v>
      </c>
      <c r="K127" s="49"/>
      <c r="L127" s="38">
        <f t="shared" si="9"/>
        <v>0</v>
      </c>
      <c r="M127" s="39">
        <f t="shared" si="10"/>
        <v>0</v>
      </c>
      <c r="N127" s="34" t="s">
        <v>22</v>
      </c>
      <c r="O127" s="58"/>
    </row>
    <row r="128" spans="1:15" s="44" customFormat="1" ht="35.25" customHeight="1" x14ac:dyDescent="0.25">
      <c r="A128" s="34">
        <v>120</v>
      </c>
      <c r="B128" s="42" t="s">
        <v>217</v>
      </c>
      <c r="C128" s="34" t="s">
        <v>25</v>
      </c>
      <c r="D128" s="43" t="s">
        <v>429</v>
      </c>
      <c r="E128" s="36" t="s">
        <v>535</v>
      </c>
      <c r="F128" s="17">
        <v>2714</v>
      </c>
      <c r="G128" s="47">
        <f t="shared" si="6"/>
        <v>103.57142857142858</v>
      </c>
      <c r="H128" s="47">
        <v>116</v>
      </c>
      <c r="I128" s="37">
        <f t="shared" si="7"/>
        <v>281092.85714285716</v>
      </c>
      <c r="J128" s="37">
        <f t="shared" si="8"/>
        <v>314824</v>
      </c>
      <c r="K128" s="49"/>
      <c r="L128" s="38">
        <f t="shared" si="9"/>
        <v>0</v>
      </c>
      <c r="M128" s="39">
        <f t="shared" si="10"/>
        <v>0</v>
      </c>
      <c r="N128" s="34" t="s">
        <v>22</v>
      </c>
      <c r="O128" s="58"/>
    </row>
    <row r="129" spans="1:15" s="44" customFormat="1" ht="35.25" customHeight="1" x14ac:dyDescent="0.25">
      <c r="A129" s="34">
        <v>121</v>
      </c>
      <c r="B129" s="42" t="s">
        <v>218</v>
      </c>
      <c r="C129" s="34" t="s">
        <v>25</v>
      </c>
      <c r="D129" s="43" t="s">
        <v>430</v>
      </c>
      <c r="E129" s="36" t="s">
        <v>535</v>
      </c>
      <c r="F129" s="17">
        <v>2253</v>
      </c>
      <c r="G129" s="47">
        <f t="shared" si="6"/>
        <v>119.64285714285714</v>
      </c>
      <c r="H129" s="47">
        <v>134</v>
      </c>
      <c r="I129" s="37">
        <f t="shared" si="7"/>
        <v>269555.35714285716</v>
      </c>
      <c r="J129" s="37">
        <f t="shared" si="8"/>
        <v>301902</v>
      </c>
      <c r="K129" s="49"/>
      <c r="L129" s="38">
        <f t="shared" si="9"/>
        <v>0</v>
      </c>
      <c r="M129" s="39">
        <f t="shared" si="10"/>
        <v>0</v>
      </c>
      <c r="N129" s="34" t="s">
        <v>22</v>
      </c>
      <c r="O129" s="58"/>
    </row>
    <row r="130" spans="1:15" s="44" customFormat="1" ht="35.25" customHeight="1" x14ac:dyDescent="0.25">
      <c r="A130" s="34">
        <v>122</v>
      </c>
      <c r="B130" s="42" t="s">
        <v>219</v>
      </c>
      <c r="C130" s="34" t="s">
        <v>25</v>
      </c>
      <c r="D130" s="43" t="s">
        <v>429</v>
      </c>
      <c r="E130" s="36" t="s">
        <v>535</v>
      </c>
      <c r="F130" s="17">
        <v>2719</v>
      </c>
      <c r="G130" s="47">
        <f t="shared" si="6"/>
        <v>71.428571428571431</v>
      </c>
      <c r="H130" s="47">
        <v>80</v>
      </c>
      <c r="I130" s="37">
        <f t="shared" si="7"/>
        <v>194214.28571428571</v>
      </c>
      <c r="J130" s="37">
        <f t="shared" si="8"/>
        <v>217520</v>
      </c>
      <c r="K130" s="49"/>
      <c r="L130" s="38">
        <f t="shared" si="9"/>
        <v>0</v>
      </c>
      <c r="M130" s="39">
        <f t="shared" si="10"/>
        <v>0</v>
      </c>
      <c r="N130" s="34" t="s">
        <v>22</v>
      </c>
      <c r="O130" s="58"/>
    </row>
    <row r="131" spans="1:15" s="44" customFormat="1" ht="35.25" customHeight="1" x14ac:dyDescent="0.25">
      <c r="A131" s="34">
        <v>123</v>
      </c>
      <c r="B131" s="42" t="s">
        <v>220</v>
      </c>
      <c r="C131" s="34" t="s">
        <v>25</v>
      </c>
      <c r="D131" s="43" t="s">
        <v>431</v>
      </c>
      <c r="E131" s="36" t="s">
        <v>101</v>
      </c>
      <c r="F131" s="17">
        <v>6</v>
      </c>
      <c r="G131" s="47">
        <f t="shared" si="6"/>
        <v>6696.4285714285706</v>
      </c>
      <c r="H131" s="47">
        <v>7500</v>
      </c>
      <c r="I131" s="37">
        <f t="shared" si="7"/>
        <v>40178.57142857142</v>
      </c>
      <c r="J131" s="37">
        <f t="shared" si="8"/>
        <v>45000</v>
      </c>
      <c r="K131" s="49"/>
      <c r="L131" s="38">
        <f t="shared" si="9"/>
        <v>0</v>
      </c>
      <c r="M131" s="39">
        <f t="shared" si="10"/>
        <v>0</v>
      </c>
      <c r="N131" s="34" t="s">
        <v>22</v>
      </c>
      <c r="O131" s="58"/>
    </row>
    <row r="132" spans="1:15" s="44" customFormat="1" ht="35.25" customHeight="1" x14ac:dyDescent="0.25">
      <c r="A132" s="34">
        <v>124</v>
      </c>
      <c r="B132" s="42" t="s">
        <v>221</v>
      </c>
      <c r="C132" s="34" t="s">
        <v>25</v>
      </c>
      <c r="D132" s="43" t="s">
        <v>432</v>
      </c>
      <c r="E132" s="36" t="s">
        <v>101</v>
      </c>
      <c r="F132" s="17">
        <v>25</v>
      </c>
      <c r="G132" s="47">
        <f t="shared" si="6"/>
        <v>583.03571428571433</v>
      </c>
      <c r="H132" s="47">
        <v>653</v>
      </c>
      <c r="I132" s="37">
        <f t="shared" si="7"/>
        <v>14575.892857142859</v>
      </c>
      <c r="J132" s="37">
        <f t="shared" si="8"/>
        <v>16325</v>
      </c>
      <c r="K132" s="49"/>
      <c r="L132" s="38">
        <f t="shared" si="9"/>
        <v>0</v>
      </c>
      <c r="M132" s="39">
        <f t="shared" si="10"/>
        <v>0</v>
      </c>
      <c r="N132" s="34" t="s">
        <v>22</v>
      </c>
      <c r="O132" s="58"/>
    </row>
    <row r="133" spans="1:15" s="44" customFormat="1" ht="35.25" customHeight="1" x14ac:dyDescent="0.25">
      <c r="A133" s="34">
        <v>125</v>
      </c>
      <c r="B133" s="42" t="s">
        <v>222</v>
      </c>
      <c r="C133" s="34" t="s">
        <v>25</v>
      </c>
      <c r="D133" s="43" t="s">
        <v>433</v>
      </c>
      <c r="E133" s="36" t="s">
        <v>101</v>
      </c>
      <c r="F133" s="17">
        <v>194</v>
      </c>
      <c r="G133" s="47">
        <f t="shared" si="6"/>
        <v>776.78571428571433</v>
      </c>
      <c r="H133" s="47">
        <v>870</v>
      </c>
      <c r="I133" s="37">
        <f t="shared" si="7"/>
        <v>150696.42857142858</v>
      </c>
      <c r="J133" s="37">
        <f t="shared" si="8"/>
        <v>168780</v>
      </c>
      <c r="K133" s="49"/>
      <c r="L133" s="38">
        <f t="shared" si="9"/>
        <v>0</v>
      </c>
      <c r="M133" s="39">
        <f t="shared" si="10"/>
        <v>0</v>
      </c>
      <c r="N133" s="34" t="s">
        <v>22</v>
      </c>
      <c r="O133" s="58"/>
    </row>
    <row r="134" spans="1:15" s="44" customFormat="1" ht="35.25" customHeight="1" x14ac:dyDescent="0.25">
      <c r="A134" s="34">
        <v>126</v>
      </c>
      <c r="B134" s="42" t="s">
        <v>223</v>
      </c>
      <c r="C134" s="34" t="s">
        <v>25</v>
      </c>
      <c r="D134" s="43" t="s">
        <v>434</v>
      </c>
      <c r="E134" s="36" t="s">
        <v>101</v>
      </c>
      <c r="F134" s="17">
        <v>188</v>
      </c>
      <c r="G134" s="47">
        <f t="shared" si="6"/>
        <v>388.39285714285717</v>
      </c>
      <c r="H134" s="47">
        <v>435</v>
      </c>
      <c r="I134" s="37">
        <f t="shared" si="7"/>
        <v>73017.857142857145</v>
      </c>
      <c r="J134" s="37">
        <f t="shared" si="8"/>
        <v>81780</v>
      </c>
      <c r="K134" s="49"/>
      <c r="L134" s="38">
        <f t="shared" si="9"/>
        <v>0</v>
      </c>
      <c r="M134" s="39">
        <f t="shared" si="10"/>
        <v>0</v>
      </c>
      <c r="N134" s="34" t="s">
        <v>22</v>
      </c>
      <c r="O134" s="58"/>
    </row>
    <row r="135" spans="1:15" s="44" customFormat="1" ht="35.25" customHeight="1" x14ac:dyDescent="0.25">
      <c r="A135" s="34">
        <v>127</v>
      </c>
      <c r="B135" s="42" t="s">
        <v>224</v>
      </c>
      <c r="C135" s="34" t="s">
        <v>25</v>
      </c>
      <c r="D135" s="43" t="s">
        <v>435</v>
      </c>
      <c r="E135" s="36" t="s">
        <v>101</v>
      </c>
      <c r="F135" s="17">
        <v>2176</v>
      </c>
      <c r="G135" s="47">
        <f t="shared" ref="G135:G198" si="11">H135/112*100</f>
        <v>90.178571428571431</v>
      </c>
      <c r="H135" s="47">
        <v>101</v>
      </c>
      <c r="I135" s="37">
        <f t="shared" si="7"/>
        <v>196228.57142857142</v>
      </c>
      <c r="J135" s="37">
        <f t="shared" si="8"/>
        <v>219776</v>
      </c>
      <c r="K135" s="49"/>
      <c r="L135" s="38">
        <f t="shared" si="9"/>
        <v>0</v>
      </c>
      <c r="M135" s="39">
        <f t="shared" si="10"/>
        <v>0</v>
      </c>
      <c r="N135" s="34" t="s">
        <v>22</v>
      </c>
      <c r="O135" s="58"/>
    </row>
    <row r="136" spans="1:15" s="44" customFormat="1" ht="35.25" customHeight="1" x14ac:dyDescent="0.25">
      <c r="A136" s="34">
        <v>128</v>
      </c>
      <c r="B136" s="42" t="s">
        <v>225</v>
      </c>
      <c r="C136" s="34" t="s">
        <v>25</v>
      </c>
      <c r="D136" s="43" t="s">
        <v>436</v>
      </c>
      <c r="E136" s="36" t="s">
        <v>101</v>
      </c>
      <c r="F136" s="17">
        <v>35</v>
      </c>
      <c r="G136" s="47">
        <f t="shared" si="11"/>
        <v>225020.53571428574</v>
      </c>
      <c r="H136" s="47">
        <v>252023</v>
      </c>
      <c r="I136" s="37">
        <f t="shared" ref="I136:I199" si="12">G136*F136</f>
        <v>7875718.7500000009</v>
      </c>
      <c r="J136" s="37">
        <f t="shared" ref="J136:J199" si="13">H136*F136</f>
        <v>8820805</v>
      </c>
      <c r="K136" s="49"/>
      <c r="L136" s="38">
        <f t="shared" si="9"/>
        <v>0</v>
      </c>
      <c r="M136" s="39">
        <f t="shared" si="10"/>
        <v>0</v>
      </c>
      <c r="N136" s="34" t="s">
        <v>22</v>
      </c>
      <c r="O136" s="58"/>
    </row>
    <row r="137" spans="1:15" s="44" customFormat="1" ht="35.25" customHeight="1" x14ac:dyDescent="0.25">
      <c r="A137" s="34">
        <v>129</v>
      </c>
      <c r="B137" s="42" t="s">
        <v>226</v>
      </c>
      <c r="C137" s="34" t="s">
        <v>25</v>
      </c>
      <c r="D137" s="43" t="s">
        <v>437</v>
      </c>
      <c r="E137" s="36" t="s">
        <v>101</v>
      </c>
      <c r="F137" s="17">
        <v>50</v>
      </c>
      <c r="G137" s="47">
        <f t="shared" si="11"/>
        <v>8.9285714285714288</v>
      </c>
      <c r="H137" s="47">
        <v>10</v>
      </c>
      <c r="I137" s="37">
        <f t="shared" si="12"/>
        <v>446.42857142857144</v>
      </c>
      <c r="J137" s="37">
        <f t="shared" si="13"/>
        <v>500</v>
      </c>
      <c r="K137" s="49"/>
      <c r="L137" s="38">
        <f t="shared" ref="L137:L200" si="14">K137*F137</f>
        <v>0</v>
      </c>
      <c r="M137" s="39">
        <f t="shared" ref="M137:M200" si="15">L137*1.12</f>
        <v>0</v>
      </c>
      <c r="N137" s="34" t="s">
        <v>22</v>
      </c>
      <c r="O137" s="58"/>
    </row>
    <row r="138" spans="1:15" s="44" customFormat="1" ht="35.25" customHeight="1" x14ac:dyDescent="0.25">
      <c r="A138" s="34">
        <v>130</v>
      </c>
      <c r="B138" s="42" t="s">
        <v>227</v>
      </c>
      <c r="C138" s="34" t="s">
        <v>25</v>
      </c>
      <c r="D138" s="43" t="s">
        <v>438</v>
      </c>
      <c r="E138" s="36" t="s">
        <v>101</v>
      </c>
      <c r="F138" s="17">
        <v>30</v>
      </c>
      <c r="G138" s="47">
        <f t="shared" si="11"/>
        <v>35.714285714285715</v>
      </c>
      <c r="H138" s="47">
        <v>40</v>
      </c>
      <c r="I138" s="37">
        <f t="shared" si="12"/>
        <v>1071.4285714285716</v>
      </c>
      <c r="J138" s="37">
        <f t="shared" si="13"/>
        <v>1200</v>
      </c>
      <c r="K138" s="49"/>
      <c r="L138" s="38">
        <f t="shared" si="14"/>
        <v>0</v>
      </c>
      <c r="M138" s="39">
        <f t="shared" si="15"/>
        <v>0</v>
      </c>
      <c r="N138" s="34" t="s">
        <v>22</v>
      </c>
      <c r="O138" s="58"/>
    </row>
    <row r="139" spans="1:15" s="44" customFormat="1" ht="35.25" customHeight="1" x14ac:dyDescent="0.25">
      <c r="A139" s="34">
        <v>131</v>
      </c>
      <c r="B139" s="42" t="s">
        <v>228</v>
      </c>
      <c r="C139" s="34" t="s">
        <v>25</v>
      </c>
      <c r="D139" s="43" t="s">
        <v>439</v>
      </c>
      <c r="E139" s="36" t="s">
        <v>101</v>
      </c>
      <c r="F139" s="17">
        <v>11</v>
      </c>
      <c r="G139" s="47">
        <f t="shared" si="11"/>
        <v>52.678571428571431</v>
      </c>
      <c r="H139" s="47">
        <v>59</v>
      </c>
      <c r="I139" s="37">
        <f t="shared" si="12"/>
        <v>579.46428571428578</v>
      </c>
      <c r="J139" s="37">
        <f t="shared" si="13"/>
        <v>649</v>
      </c>
      <c r="K139" s="49"/>
      <c r="L139" s="38">
        <f t="shared" si="14"/>
        <v>0</v>
      </c>
      <c r="M139" s="39">
        <f t="shared" si="15"/>
        <v>0</v>
      </c>
      <c r="N139" s="34" t="s">
        <v>22</v>
      </c>
      <c r="O139" s="58"/>
    </row>
    <row r="140" spans="1:15" s="44" customFormat="1" ht="35.25" customHeight="1" x14ac:dyDescent="0.25">
      <c r="A140" s="34">
        <v>132</v>
      </c>
      <c r="B140" s="42" t="s">
        <v>229</v>
      </c>
      <c r="C140" s="34" t="s">
        <v>25</v>
      </c>
      <c r="D140" s="43" t="s">
        <v>440</v>
      </c>
      <c r="E140" s="36" t="s">
        <v>101</v>
      </c>
      <c r="F140" s="17">
        <v>20</v>
      </c>
      <c r="G140" s="47">
        <f t="shared" si="11"/>
        <v>1277.6785714285713</v>
      </c>
      <c r="H140" s="47">
        <v>1431</v>
      </c>
      <c r="I140" s="37">
        <f t="shared" si="12"/>
        <v>25553.571428571428</v>
      </c>
      <c r="J140" s="37">
        <f t="shared" si="13"/>
        <v>28620</v>
      </c>
      <c r="K140" s="49"/>
      <c r="L140" s="38">
        <f t="shared" si="14"/>
        <v>0</v>
      </c>
      <c r="M140" s="39">
        <f t="shared" si="15"/>
        <v>0</v>
      </c>
      <c r="N140" s="34" t="s">
        <v>22</v>
      </c>
      <c r="O140" s="58"/>
    </row>
    <row r="141" spans="1:15" s="44" customFormat="1" ht="35.25" customHeight="1" x14ac:dyDescent="0.25">
      <c r="A141" s="34">
        <v>133</v>
      </c>
      <c r="B141" s="42" t="s">
        <v>230</v>
      </c>
      <c r="C141" s="34" t="s">
        <v>25</v>
      </c>
      <c r="D141" s="43" t="s">
        <v>440</v>
      </c>
      <c r="E141" s="36" t="s">
        <v>101</v>
      </c>
      <c r="F141" s="17">
        <v>15</v>
      </c>
      <c r="G141" s="47">
        <f t="shared" si="11"/>
        <v>669.64285714285711</v>
      </c>
      <c r="H141" s="47">
        <v>750</v>
      </c>
      <c r="I141" s="37">
        <f t="shared" si="12"/>
        <v>10044.642857142857</v>
      </c>
      <c r="J141" s="37">
        <f t="shared" si="13"/>
        <v>11250</v>
      </c>
      <c r="K141" s="49"/>
      <c r="L141" s="38">
        <f t="shared" si="14"/>
        <v>0</v>
      </c>
      <c r="M141" s="39">
        <f t="shared" si="15"/>
        <v>0</v>
      </c>
      <c r="N141" s="34" t="s">
        <v>22</v>
      </c>
      <c r="O141" s="58"/>
    </row>
    <row r="142" spans="1:15" s="44" customFormat="1" ht="35.25" customHeight="1" x14ac:dyDescent="0.25">
      <c r="A142" s="34">
        <v>134</v>
      </c>
      <c r="B142" s="42" t="s">
        <v>231</v>
      </c>
      <c r="C142" s="34" t="s">
        <v>25</v>
      </c>
      <c r="D142" s="43" t="s">
        <v>441</v>
      </c>
      <c r="E142" s="36" t="s">
        <v>101</v>
      </c>
      <c r="F142" s="17">
        <v>40</v>
      </c>
      <c r="G142" s="47">
        <f t="shared" si="11"/>
        <v>462.5</v>
      </c>
      <c r="H142" s="47">
        <v>518</v>
      </c>
      <c r="I142" s="37">
        <f t="shared" si="12"/>
        <v>18500</v>
      </c>
      <c r="J142" s="37">
        <f t="shared" si="13"/>
        <v>20720</v>
      </c>
      <c r="K142" s="49"/>
      <c r="L142" s="38">
        <f t="shared" si="14"/>
        <v>0</v>
      </c>
      <c r="M142" s="39">
        <f t="shared" si="15"/>
        <v>0</v>
      </c>
      <c r="N142" s="34" t="s">
        <v>22</v>
      </c>
      <c r="O142" s="58"/>
    </row>
    <row r="143" spans="1:15" s="44" customFormat="1" ht="35.25" customHeight="1" x14ac:dyDescent="0.25">
      <c r="A143" s="34">
        <v>135</v>
      </c>
      <c r="B143" s="42" t="s">
        <v>232</v>
      </c>
      <c r="C143" s="34" t="s">
        <v>25</v>
      </c>
      <c r="D143" s="43" t="s">
        <v>442</v>
      </c>
      <c r="E143" s="36" t="s">
        <v>101</v>
      </c>
      <c r="F143" s="17">
        <v>40</v>
      </c>
      <c r="G143" s="47">
        <f t="shared" si="11"/>
        <v>492.85714285714289</v>
      </c>
      <c r="H143" s="47">
        <v>552</v>
      </c>
      <c r="I143" s="37">
        <f t="shared" si="12"/>
        <v>19714.285714285717</v>
      </c>
      <c r="J143" s="37">
        <f t="shared" si="13"/>
        <v>22080</v>
      </c>
      <c r="K143" s="49"/>
      <c r="L143" s="38">
        <f t="shared" si="14"/>
        <v>0</v>
      </c>
      <c r="M143" s="39">
        <f t="shared" si="15"/>
        <v>0</v>
      </c>
      <c r="N143" s="34" t="s">
        <v>22</v>
      </c>
      <c r="O143" s="58"/>
    </row>
    <row r="144" spans="1:15" s="44" customFormat="1" ht="35.25" customHeight="1" x14ac:dyDescent="0.25">
      <c r="A144" s="34">
        <v>136</v>
      </c>
      <c r="B144" s="42" t="s">
        <v>233</v>
      </c>
      <c r="C144" s="34" t="s">
        <v>25</v>
      </c>
      <c r="D144" s="43" t="s">
        <v>443</v>
      </c>
      <c r="E144" s="36" t="s">
        <v>101</v>
      </c>
      <c r="F144" s="17">
        <v>6</v>
      </c>
      <c r="G144" s="47">
        <f t="shared" si="11"/>
        <v>616.07142857142856</v>
      </c>
      <c r="H144" s="47">
        <v>690</v>
      </c>
      <c r="I144" s="37">
        <f t="shared" si="12"/>
        <v>3696.4285714285716</v>
      </c>
      <c r="J144" s="37">
        <f t="shared" si="13"/>
        <v>4140</v>
      </c>
      <c r="K144" s="49"/>
      <c r="L144" s="38">
        <f t="shared" si="14"/>
        <v>0</v>
      </c>
      <c r="M144" s="39">
        <f t="shared" si="15"/>
        <v>0</v>
      </c>
      <c r="N144" s="34" t="s">
        <v>22</v>
      </c>
      <c r="O144" s="58"/>
    </row>
    <row r="145" spans="1:15" s="44" customFormat="1" ht="35.25" customHeight="1" x14ac:dyDescent="0.25">
      <c r="A145" s="34">
        <v>137</v>
      </c>
      <c r="B145" s="42" t="s">
        <v>234</v>
      </c>
      <c r="C145" s="34" t="s">
        <v>25</v>
      </c>
      <c r="D145" s="43" t="s">
        <v>444</v>
      </c>
      <c r="E145" s="36" t="s">
        <v>101</v>
      </c>
      <c r="F145" s="17">
        <v>9</v>
      </c>
      <c r="G145" s="47">
        <f t="shared" si="11"/>
        <v>4258.9285714285716</v>
      </c>
      <c r="H145" s="47">
        <v>4770</v>
      </c>
      <c r="I145" s="37">
        <f t="shared" si="12"/>
        <v>38330.357142857145</v>
      </c>
      <c r="J145" s="37">
        <f t="shared" si="13"/>
        <v>42930</v>
      </c>
      <c r="K145" s="49"/>
      <c r="L145" s="38">
        <f t="shared" si="14"/>
        <v>0</v>
      </c>
      <c r="M145" s="39">
        <f t="shared" si="15"/>
        <v>0</v>
      </c>
      <c r="N145" s="34" t="s">
        <v>22</v>
      </c>
      <c r="O145" s="58"/>
    </row>
    <row r="146" spans="1:15" s="44" customFormat="1" ht="35.25" customHeight="1" x14ac:dyDescent="0.25">
      <c r="A146" s="34">
        <v>138</v>
      </c>
      <c r="B146" s="42" t="s">
        <v>235</v>
      </c>
      <c r="C146" s="34" t="s">
        <v>25</v>
      </c>
      <c r="D146" s="43" t="s">
        <v>445</v>
      </c>
      <c r="E146" s="36" t="s">
        <v>101</v>
      </c>
      <c r="F146" s="17">
        <v>4</v>
      </c>
      <c r="G146" s="47">
        <f t="shared" si="11"/>
        <v>1221.4285714285713</v>
      </c>
      <c r="H146" s="47">
        <v>1368</v>
      </c>
      <c r="I146" s="37">
        <f t="shared" si="12"/>
        <v>4885.7142857142853</v>
      </c>
      <c r="J146" s="37">
        <f t="shared" si="13"/>
        <v>5472</v>
      </c>
      <c r="K146" s="49"/>
      <c r="L146" s="38">
        <f t="shared" si="14"/>
        <v>0</v>
      </c>
      <c r="M146" s="39">
        <f t="shared" si="15"/>
        <v>0</v>
      </c>
      <c r="N146" s="34" t="s">
        <v>22</v>
      </c>
      <c r="O146" s="58"/>
    </row>
    <row r="147" spans="1:15" s="44" customFormat="1" ht="35.25" customHeight="1" x14ac:dyDescent="0.25">
      <c r="A147" s="34">
        <v>139</v>
      </c>
      <c r="B147" s="42" t="s">
        <v>236</v>
      </c>
      <c r="C147" s="34" t="s">
        <v>25</v>
      </c>
      <c r="D147" s="43" t="s">
        <v>446</v>
      </c>
      <c r="E147" s="36" t="s">
        <v>101</v>
      </c>
      <c r="F147" s="17">
        <v>30</v>
      </c>
      <c r="G147" s="47">
        <f t="shared" si="11"/>
        <v>72.321428571428569</v>
      </c>
      <c r="H147" s="47">
        <v>81</v>
      </c>
      <c r="I147" s="37">
        <f t="shared" si="12"/>
        <v>2169.6428571428569</v>
      </c>
      <c r="J147" s="37">
        <f t="shared" si="13"/>
        <v>2430</v>
      </c>
      <c r="K147" s="49"/>
      <c r="L147" s="38">
        <f t="shared" si="14"/>
        <v>0</v>
      </c>
      <c r="M147" s="39">
        <f t="shared" si="15"/>
        <v>0</v>
      </c>
      <c r="N147" s="34" t="s">
        <v>22</v>
      </c>
      <c r="O147" s="58"/>
    </row>
    <row r="148" spans="1:15" s="44" customFormat="1" ht="35.25" customHeight="1" x14ac:dyDescent="0.25">
      <c r="A148" s="34">
        <v>140</v>
      </c>
      <c r="B148" s="42" t="s">
        <v>236</v>
      </c>
      <c r="C148" s="34" t="s">
        <v>25</v>
      </c>
      <c r="D148" s="43" t="s">
        <v>446</v>
      </c>
      <c r="E148" s="36" t="s">
        <v>101</v>
      </c>
      <c r="F148" s="17">
        <v>8</v>
      </c>
      <c r="G148" s="47">
        <f t="shared" si="11"/>
        <v>72.321428571428569</v>
      </c>
      <c r="H148" s="47">
        <v>81</v>
      </c>
      <c r="I148" s="37">
        <f t="shared" si="12"/>
        <v>578.57142857142856</v>
      </c>
      <c r="J148" s="37">
        <f t="shared" si="13"/>
        <v>648</v>
      </c>
      <c r="K148" s="49"/>
      <c r="L148" s="38">
        <f t="shared" si="14"/>
        <v>0</v>
      </c>
      <c r="M148" s="39">
        <f t="shared" si="15"/>
        <v>0</v>
      </c>
      <c r="N148" s="34" t="s">
        <v>22</v>
      </c>
      <c r="O148" s="58"/>
    </row>
    <row r="149" spans="1:15" s="44" customFormat="1" ht="35.25" customHeight="1" x14ac:dyDescent="0.25">
      <c r="A149" s="34">
        <v>141</v>
      </c>
      <c r="B149" s="42" t="s">
        <v>237</v>
      </c>
      <c r="C149" s="34" t="s">
        <v>25</v>
      </c>
      <c r="D149" s="43" t="s">
        <v>447</v>
      </c>
      <c r="E149" s="36" t="s">
        <v>101</v>
      </c>
      <c r="F149" s="17">
        <v>400</v>
      </c>
      <c r="G149" s="47">
        <f t="shared" si="11"/>
        <v>71.428571428571431</v>
      </c>
      <c r="H149" s="47">
        <v>80</v>
      </c>
      <c r="I149" s="37">
        <f t="shared" si="12"/>
        <v>28571.428571428572</v>
      </c>
      <c r="J149" s="37">
        <f t="shared" si="13"/>
        <v>32000</v>
      </c>
      <c r="K149" s="49"/>
      <c r="L149" s="38">
        <f t="shared" si="14"/>
        <v>0</v>
      </c>
      <c r="M149" s="39">
        <f t="shared" si="15"/>
        <v>0</v>
      </c>
      <c r="N149" s="34" t="s">
        <v>22</v>
      </c>
      <c r="O149" s="58"/>
    </row>
    <row r="150" spans="1:15" s="44" customFormat="1" ht="35.25" customHeight="1" x14ac:dyDescent="0.25">
      <c r="A150" s="34">
        <v>142</v>
      </c>
      <c r="B150" s="42" t="s">
        <v>238</v>
      </c>
      <c r="C150" s="34" t="s">
        <v>25</v>
      </c>
      <c r="D150" s="43" t="s">
        <v>448</v>
      </c>
      <c r="E150" s="36" t="s">
        <v>101</v>
      </c>
      <c r="F150" s="17">
        <v>382</v>
      </c>
      <c r="G150" s="47">
        <f t="shared" si="11"/>
        <v>1.7857142857142856</v>
      </c>
      <c r="H150" s="47">
        <v>2</v>
      </c>
      <c r="I150" s="37">
        <f t="shared" si="12"/>
        <v>682.14285714285711</v>
      </c>
      <c r="J150" s="37">
        <f t="shared" si="13"/>
        <v>764</v>
      </c>
      <c r="K150" s="49"/>
      <c r="L150" s="38">
        <f t="shared" si="14"/>
        <v>0</v>
      </c>
      <c r="M150" s="39">
        <f t="shared" si="15"/>
        <v>0</v>
      </c>
      <c r="N150" s="34" t="s">
        <v>22</v>
      </c>
      <c r="O150" s="58"/>
    </row>
    <row r="151" spans="1:15" s="44" customFormat="1" ht="35.25" customHeight="1" x14ac:dyDescent="0.25">
      <c r="A151" s="34">
        <v>143</v>
      </c>
      <c r="B151" s="42" t="s">
        <v>238</v>
      </c>
      <c r="C151" s="34" t="s">
        <v>25</v>
      </c>
      <c r="D151" s="43" t="s">
        <v>448</v>
      </c>
      <c r="E151" s="36" t="s">
        <v>101</v>
      </c>
      <c r="F151" s="17">
        <v>5</v>
      </c>
      <c r="G151" s="47">
        <f t="shared" si="11"/>
        <v>1.7857142857142856</v>
      </c>
      <c r="H151" s="47">
        <v>2</v>
      </c>
      <c r="I151" s="37">
        <f t="shared" si="12"/>
        <v>8.928571428571427</v>
      </c>
      <c r="J151" s="37">
        <f t="shared" si="13"/>
        <v>10</v>
      </c>
      <c r="K151" s="49"/>
      <c r="L151" s="38">
        <f t="shared" si="14"/>
        <v>0</v>
      </c>
      <c r="M151" s="39">
        <f t="shared" si="15"/>
        <v>0</v>
      </c>
      <c r="N151" s="34" t="s">
        <v>22</v>
      </c>
      <c r="O151" s="58"/>
    </row>
    <row r="152" spans="1:15" s="44" customFormat="1" ht="35.25" customHeight="1" x14ac:dyDescent="0.25">
      <c r="A152" s="34">
        <v>144</v>
      </c>
      <c r="B152" s="42" t="s">
        <v>239</v>
      </c>
      <c r="C152" s="34" t="s">
        <v>25</v>
      </c>
      <c r="D152" s="43" t="s">
        <v>449</v>
      </c>
      <c r="E152" s="36" t="s">
        <v>101</v>
      </c>
      <c r="F152" s="17">
        <v>273</v>
      </c>
      <c r="G152" s="47">
        <f t="shared" si="11"/>
        <v>64.285714285714292</v>
      </c>
      <c r="H152" s="47">
        <v>72</v>
      </c>
      <c r="I152" s="37">
        <f t="shared" si="12"/>
        <v>17550</v>
      </c>
      <c r="J152" s="37">
        <f t="shared" si="13"/>
        <v>19656</v>
      </c>
      <c r="K152" s="49"/>
      <c r="L152" s="38">
        <f t="shared" si="14"/>
        <v>0</v>
      </c>
      <c r="M152" s="39">
        <f t="shared" si="15"/>
        <v>0</v>
      </c>
      <c r="N152" s="34" t="s">
        <v>22</v>
      </c>
      <c r="O152" s="58"/>
    </row>
    <row r="153" spans="1:15" s="44" customFormat="1" ht="35.25" customHeight="1" x14ac:dyDescent="0.25">
      <c r="A153" s="34">
        <v>145</v>
      </c>
      <c r="B153" s="42" t="s">
        <v>239</v>
      </c>
      <c r="C153" s="34" t="s">
        <v>25</v>
      </c>
      <c r="D153" s="43" t="s">
        <v>449</v>
      </c>
      <c r="E153" s="36" t="s">
        <v>101</v>
      </c>
      <c r="F153" s="17">
        <v>15</v>
      </c>
      <c r="G153" s="47">
        <f t="shared" si="11"/>
        <v>64.285714285714292</v>
      </c>
      <c r="H153" s="47">
        <v>72</v>
      </c>
      <c r="I153" s="37">
        <f t="shared" si="12"/>
        <v>964.28571428571433</v>
      </c>
      <c r="J153" s="37">
        <f t="shared" si="13"/>
        <v>1080</v>
      </c>
      <c r="K153" s="49"/>
      <c r="L153" s="38">
        <f t="shared" si="14"/>
        <v>0</v>
      </c>
      <c r="M153" s="39">
        <f t="shared" si="15"/>
        <v>0</v>
      </c>
      <c r="N153" s="34" t="s">
        <v>22</v>
      </c>
      <c r="O153" s="58"/>
    </row>
    <row r="154" spans="1:15" s="44" customFormat="1" ht="35.25" customHeight="1" x14ac:dyDescent="0.25">
      <c r="A154" s="34">
        <v>146</v>
      </c>
      <c r="B154" s="42" t="s">
        <v>240</v>
      </c>
      <c r="C154" s="34" t="s">
        <v>25</v>
      </c>
      <c r="D154" s="43" t="s">
        <v>450</v>
      </c>
      <c r="E154" s="36" t="s">
        <v>101</v>
      </c>
      <c r="F154" s="17">
        <v>80</v>
      </c>
      <c r="G154" s="47">
        <f t="shared" si="11"/>
        <v>7.1428571428571423</v>
      </c>
      <c r="H154" s="47">
        <v>8</v>
      </c>
      <c r="I154" s="37">
        <f t="shared" si="12"/>
        <v>571.42857142857133</v>
      </c>
      <c r="J154" s="37">
        <f t="shared" si="13"/>
        <v>640</v>
      </c>
      <c r="K154" s="49"/>
      <c r="L154" s="38">
        <f t="shared" si="14"/>
        <v>0</v>
      </c>
      <c r="M154" s="39">
        <f t="shared" si="15"/>
        <v>0</v>
      </c>
      <c r="N154" s="34" t="s">
        <v>22</v>
      </c>
      <c r="O154" s="58"/>
    </row>
    <row r="155" spans="1:15" s="44" customFormat="1" ht="35.25" customHeight="1" x14ac:dyDescent="0.25">
      <c r="A155" s="34">
        <v>147</v>
      </c>
      <c r="B155" s="42" t="s">
        <v>241</v>
      </c>
      <c r="C155" s="34" t="s">
        <v>25</v>
      </c>
      <c r="D155" s="43" t="s">
        <v>451</v>
      </c>
      <c r="E155" s="36" t="s">
        <v>534</v>
      </c>
      <c r="F155" s="17">
        <v>1</v>
      </c>
      <c r="G155" s="47">
        <f t="shared" si="11"/>
        <v>87.5</v>
      </c>
      <c r="H155" s="47">
        <v>98</v>
      </c>
      <c r="I155" s="37">
        <f t="shared" si="12"/>
        <v>87.5</v>
      </c>
      <c r="J155" s="37">
        <f t="shared" si="13"/>
        <v>98</v>
      </c>
      <c r="K155" s="49"/>
      <c r="L155" s="38">
        <f t="shared" si="14"/>
        <v>0</v>
      </c>
      <c r="M155" s="39">
        <f t="shared" si="15"/>
        <v>0</v>
      </c>
      <c r="N155" s="34" t="s">
        <v>22</v>
      </c>
      <c r="O155" s="58"/>
    </row>
    <row r="156" spans="1:15" s="44" customFormat="1" ht="35.25" customHeight="1" x14ac:dyDescent="0.25">
      <c r="A156" s="34">
        <v>148</v>
      </c>
      <c r="B156" s="42" t="s">
        <v>242</v>
      </c>
      <c r="C156" s="34" t="s">
        <v>25</v>
      </c>
      <c r="D156" s="43" t="s">
        <v>452</v>
      </c>
      <c r="E156" s="36" t="s">
        <v>534</v>
      </c>
      <c r="F156" s="17">
        <v>1</v>
      </c>
      <c r="G156" s="47">
        <f t="shared" si="11"/>
        <v>353.57142857142856</v>
      </c>
      <c r="H156" s="47">
        <v>396</v>
      </c>
      <c r="I156" s="37">
        <f t="shared" si="12"/>
        <v>353.57142857142856</v>
      </c>
      <c r="J156" s="37">
        <f t="shared" si="13"/>
        <v>396</v>
      </c>
      <c r="K156" s="49"/>
      <c r="L156" s="38">
        <f t="shared" si="14"/>
        <v>0</v>
      </c>
      <c r="M156" s="39">
        <f t="shared" si="15"/>
        <v>0</v>
      </c>
      <c r="N156" s="34" t="s">
        <v>22</v>
      </c>
      <c r="O156" s="58"/>
    </row>
    <row r="157" spans="1:15" s="44" customFormat="1" ht="35.25" customHeight="1" x14ac:dyDescent="0.25">
      <c r="A157" s="34">
        <v>149</v>
      </c>
      <c r="B157" s="42" t="s">
        <v>243</v>
      </c>
      <c r="C157" s="34" t="s">
        <v>25</v>
      </c>
      <c r="D157" s="43" t="s">
        <v>453</v>
      </c>
      <c r="E157" s="36" t="s">
        <v>535</v>
      </c>
      <c r="F157" s="17">
        <v>12</v>
      </c>
      <c r="G157" s="47">
        <f t="shared" si="11"/>
        <v>13.392857142857142</v>
      </c>
      <c r="H157" s="47">
        <v>15</v>
      </c>
      <c r="I157" s="37">
        <f t="shared" si="12"/>
        <v>160.71428571428572</v>
      </c>
      <c r="J157" s="37">
        <f t="shared" si="13"/>
        <v>180</v>
      </c>
      <c r="K157" s="49"/>
      <c r="L157" s="38">
        <f t="shared" si="14"/>
        <v>0</v>
      </c>
      <c r="M157" s="39">
        <f t="shared" si="15"/>
        <v>0</v>
      </c>
      <c r="N157" s="34" t="s">
        <v>22</v>
      </c>
      <c r="O157" s="58"/>
    </row>
    <row r="158" spans="1:15" s="44" customFormat="1" ht="35.25" customHeight="1" x14ac:dyDescent="0.25">
      <c r="A158" s="34">
        <v>150</v>
      </c>
      <c r="B158" s="42" t="s">
        <v>244</v>
      </c>
      <c r="C158" s="34" t="s">
        <v>25</v>
      </c>
      <c r="D158" s="43" t="s">
        <v>454</v>
      </c>
      <c r="E158" s="36" t="s">
        <v>101</v>
      </c>
      <c r="F158" s="17">
        <v>20</v>
      </c>
      <c r="G158" s="47">
        <f t="shared" si="11"/>
        <v>4821.4285714285716</v>
      </c>
      <c r="H158" s="47">
        <v>5400</v>
      </c>
      <c r="I158" s="37">
        <f t="shared" si="12"/>
        <v>96428.571428571435</v>
      </c>
      <c r="J158" s="37">
        <f t="shared" si="13"/>
        <v>108000</v>
      </c>
      <c r="K158" s="49"/>
      <c r="L158" s="38">
        <f t="shared" si="14"/>
        <v>0</v>
      </c>
      <c r="M158" s="39">
        <f t="shared" si="15"/>
        <v>0</v>
      </c>
      <c r="N158" s="34" t="s">
        <v>22</v>
      </c>
      <c r="O158" s="58"/>
    </row>
    <row r="159" spans="1:15" s="44" customFormat="1" ht="35.25" customHeight="1" x14ac:dyDescent="0.25">
      <c r="A159" s="34">
        <v>151</v>
      </c>
      <c r="B159" s="42" t="s">
        <v>245</v>
      </c>
      <c r="C159" s="34" t="s">
        <v>25</v>
      </c>
      <c r="D159" s="43" t="s">
        <v>455</v>
      </c>
      <c r="E159" s="36" t="s">
        <v>101</v>
      </c>
      <c r="F159" s="17">
        <v>20</v>
      </c>
      <c r="G159" s="47">
        <f t="shared" si="11"/>
        <v>3.5714285714285712</v>
      </c>
      <c r="H159" s="47">
        <v>4</v>
      </c>
      <c r="I159" s="37">
        <f t="shared" si="12"/>
        <v>71.428571428571416</v>
      </c>
      <c r="J159" s="37">
        <f t="shared" si="13"/>
        <v>80</v>
      </c>
      <c r="K159" s="49"/>
      <c r="L159" s="38">
        <f t="shared" si="14"/>
        <v>0</v>
      </c>
      <c r="M159" s="39">
        <f t="shared" si="15"/>
        <v>0</v>
      </c>
      <c r="N159" s="34" t="s">
        <v>22</v>
      </c>
      <c r="O159" s="58"/>
    </row>
    <row r="160" spans="1:15" s="44" customFormat="1" ht="35.25" customHeight="1" x14ac:dyDescent="0.25">
      <c r="A160" s="34">
        <v>152</v>
      </c>
      <c r="B160" s="42" t="s">
        <v>246</v>
      </c>
      <c r="C160" s="34" t="s">
        <v>25</v>
      </c>
      <c r="D160" s="43" t="s">
        <v>456</v>
      </c>
      <c r="E160" s="36" t="s">
        <v>101</v>
      </c>
      <c r="F160" s="17">
        <v>197</v>
      </c>
      <c r="G160" s="47">
        <f t="shared" si="11"/>
        <v>35.714285714285715</v>
      </c>
      <c r="H160" s="47">
        <v>40</v>
      </c>
      <c r="I160" s="37">
        <f t="shared" si="12"/>
        <v>7035.7142857142862</v>
      </c>
      <c r="J160" s="37">
        <f t="shared" si="13"/>
        <v>7880</v>
      </c>
      <c r="K160" s="49"/>
      <c r="L160" s="38">
        <f t="shared" si="14"/>
        <v>0</v>
      </c>
      <c r="M160" s="39">
        <f t="shared" si="15"/>
        <v>0</v>
      </c>
      <c r="N160" s="34" t="s">
        <v>22</v>
      </c>
      <c r="O160" s="58"/>
    </row>
    <row r="161" spans="1:15" s="44" customFormat="1" ht="35.25" customHeight="1" x14ac:dyDescent="0.25">
      <c r="A161" s="34">
        <v>153</v>
      </c>
      <c r="B161" s="42" t="s">
        <v>247</v>
      </c>
      <c r="C161" s="34" t="s">
        <v>25</v>
      </c>
      <c r="D161" s="43" t="s">
        <v>439</v>
      </c>
      <c r="E161" s="36" t="s">
        <v>101</v>
      </c>
      <c r="F161" s="17">
        <v>5</v>
      </c>
      <c r="G161" s="47">
        <f t="shared" si="11"/>
        <v>714.28571428571433</v>
      </c>
      <c r="H161" s="47">
        <v>800</v>
      </c>
      <c r="I161" s="37">
        <f t="shared" si="12"/>
        <v>3571.4285714285716</v>
      </c>
      <c r="J161" s="37">
        <f t="shared" si="13"/>
        <v>4000</v>
      </c>
      <c r="K161" s="49"/>
      <c r="L161" s="38">
        <f t="shared" si="14"/>
        <v>0</v>
      </c>
      <c r="M161" s="39">
        <f t="shared" si="15"/>
        <v>0</v>
      </c>
      <c r="N161" s="34" t="s">
        <v>22</v>
      </c>
      <c r="O161" s="58"/>
    </row>
    <row r="162" spans="1:15" s="44" customFormat="1" ht="35.25" customHeight="1" x14ac:dyDescent="0.25">
      <c r="A162" s="34">
        <v>154</v>
      </c>
      <c r="B162" s="42" t="s">
        <v>248</v>
      </c>
      <c r="C162" s="34" t="s">
        <v>25</v>
      </c>
      <c r="D162" s="43" t="s">
        <v>457</v>
      </c>
      <c r="E162" s="36" t="s">
        <v>101</v>
      </c>
      <c r="F162" s="17">
        <v>6</v>
      </c>
      <c r="G162" s="47">
        <f t="shared" si="11"/>
        <v>2116.9642857142858</v>
      </c>
      <c r="H162" s="47">
        <v>2371</v>
      </c>
      <c r="I162" s="37">
        <f t="shared" si="12"/>
        <v>12701.785714285714</v>
      </c>
      <c r="J162" s="37">
        <f t="shared" si="13"/>
        <v>14226</v>
      </c>
      <c r="K162" s="49"/>
      <c r="L162" s="38">
        <f t="shared" si="14"/>
        <v>0</v>
      </c>
      <c r="M162" s="39">
        <f t="shared" si="15"/>
        <v>0</v>
      </c>
      <c r="N162" s="34" t="s">
        <v>22</v>
      </c>
      <c r="O162" s="58"/>
    </row>
    <row r="163" spans="1:15" s="44" customFormat="1" ht="35.25" customHeight="1" x14ac:dyDescent="0.25">
      <c r="A163" s="34">
        <v>155</v>
      </c>
      <c r="B163" s="42" t="s">
        <v>249</v>
      </c>
      <c r="C163" s="34" t="s">
        <v>25</v>
      </c>
      <c r="D163" s="43" t="s">
        <v>458</v>
      </c>
      <c r="E163" s="36" t="s">
        <v>101</v>
      </c>
      <c r="F163" s="17">
        <v>8</v>
      </c>
      <c r="G163" s="47">
        <f t="shared" si="11"/>
        <v>98.214285714285708</v>
      </c>
      <c r="H163" s="47">
        <v>110</v>
      </c>
      <c r="I163" s="37">
        <f t="shared" si="12"/>
        <v>785.71428571428567</v>
      </c>
      <c r="J163" s="37">
        <f t="shared" si="13"/>
        <v>880</v>
      </c>
      <c r="K163" s="49"/>
      <c r="L163" s="38">
        <f t="shared" si="14"/>
        <v>0</v>
      </c>
      <c r="M163" s="39">
        <f t="shared" si="15"/>
        <v>0</v>
      </c>
      <c r="N163" s="34" t="s">
        <v>22</v>
      </c>
      <c r="O163" s="58"/>
    </row>
    <row r="164" spans="1:15" s="44" customFormat="1" ht="35.25" customHeight="1" x14ac:dyDescent="0.25">
      <c r="A164" s="34">
        <v>156</v>
      </c>
      <c r="B164" s="42" t="s">
        <v>250</v>
      </c>
      <c r="C164" s="34" t="s">
        <v>25</v>
      </c>
      <c r="D164" s="43" t="s">
        <v>459</v>
      </c>
      <c r="E164" s="36" t="s">
        <v>101</v>
      </c>
      <c r="F164" s="17">
        <v>10</v>
      </c>
      <c r="G164" s="47">
        <f t="shared" si="11"/>
        <v>0.89285714285714279</v>
      </c>
      <c r="H164" s="47">
        <v>1</v>
      </c>
      <c r="I164" s="37">
        <f t="shared" si="12"/>
        <v>8.928571428571427</v>
      </c>
      <c r="J164" s="37">
        <f t="shared" si="13"/>
        <v>10</v>
      </c>
      <c r="K164" s="49"/>
      <c r="L164" s="38">
        <f t="shared" si="14"/>
        <v>0</v>
      </c>
      <c r="M164" s="39">
        <f t="shared" si="15"/>
        <v>0</v>
      </c>
      <c r="N164" s="34" t="s">
        <v>22</v>
      </c>
      <c r="O164" s="58"/>
    </row>
    <row r="165" spans="1:15" s="44" customFormat="1" ht="35.25" customHeight="1" x14ac:dyDescent="0.25">
      <c r="A165" s="34">
        <v>157</v>
      </c>
      <c r="B165" s="42" t="s">
        <v>251</v>
      </c>
      <c r="C165" s="34" t="s">
        <v>25</v>
      </c>
      <c r="D165" s="43" t="s">
        <v>460</v>
      </c>
      <c r="E165" s="36" t="s">
        <v>101</v>
      </c>
      <c r="F165" s="17">
        <v>3</v>
      </c>
      <c r="G165" s="47">
        <f t="shared" si="11"/>
        <v>372.32142857142856</v>
      </c>
      <c r="H165" s="47">
        <v>417</v>
      </c>
      <c r="I165" s="37">
        <f t="shared" si="12"/>
        <v>1116.9642857142858</v>
      </c>
      <c r="J165" s="37">
        <f t="shared" si="13"/>
        <v>1251</v>
      </c>
      <c r="K165" s="49"/>
      <c r="L165" s="38">
        <f t="shared" si="14"/>
        <v>0</v>
      </c>
      <c r="M165" s="39">
        <f t="shared" si="15"/>
        <v>0</v>
      </c>
      <c r="N165" s="34" t="s">
        <v>22</v>
      </c>
      <c r="O165" s="58"/>
    </row>
    <row r="166" spans="1:15" s="44" customFormat="1" ht="35.25" customHeight="1" x14ac:dyDescent="0.25">
      <c r="A166" s="34">
        <v>158</v>
      </c>
      <c r="B166" s="42" t="s">
        <v>252</v>
      </c>
      <c r="C166" s="34" t="s">
        <v>25</v>
      </c>
      <c r="D166" s="43" t="s">
        <v>461</v>
      </c>
      <c r="E166" s="36" t="s">
        <v>101</v>
      </c>
      <c r="F166" s="17">
        <v>50</v>
      </c>
      <c r="G166" s="47">
        <f t="shared" si="11"/>
        <v>15.178571428571427</v>
      </c>
      <c r="H166" s="47">
        <v>17</v>
      </c>
      <c r="I166" s="37">
        <f t="shared" si="12"/>
        <v>758.92857142857133</v>
      </c>
      <c r="J166" s="37">
        <f t="shared" si="13"/>
        <v>850</v>
      </c>
      <c r="K166" s="49"/>
      <c r="L166" s="38">
        <f t="shared" si="14"/>
        <v>0</v>
      </c>
      <c r="M166" s="39">
        <f t="shared" si="15"/>
        <v>0</v>
      </c>
      <c r="N166" s="34" t="s">
        <v>22</v>
      </c>
      <c r="O166" s="58"/>
    </row>
    <row r="167" spans="1:15" s="44" customFormat="1" ht="35.25" customHeight="1" x14ac:dyDescent="0.25">
      <c r="A167" s="34">
        <v>159</v>
      </c>
      <c r="B167" s="42" t="s">
        <v>253</v>
      </c>
      <c r="C167" s="34" t="s">
        <v>25</v>
      </c>
      <c r="D167" s="43" t="s">
        <v>462</v>
      </c>
      <c r="E167" s="36" t="s">
        <v>101</v>
      </c>
      <c r="F167" s="17">
        <v>9</v>
      </c>
      <c r="G167" s="47">
        <f t="shared" si="11"/>
        <v>16.964285714285715</v>
      </c>
      <c r="H167" s="47">
        <v>19</v>
      </c>
      <c r="I167" s="37">
        <f t="shared" si="12"/>
        <v>152.67857142857144</v>
      </c>
      <c r="J167" s="37">
        <f t="shared" si="13"/>
        <v>171</v>
      </c>
      <c r="K167" s="49"/>
      <c r="L167" s="38">
        <f t="shared" si="14"/>
        <v>0</v>
      </c>
      <c r="M167" s="39">
        <f t="shared" si="15"/>
        <v>0</v>
      </c>
      <c r="N167" s="34" t="s">
        <v>22</v>
      </c>
      <c r="O167" s="58"/>
    </row>
    <row r="168" spans="1:15" s="44" customFormat="1" ht="35.25" customHeight="1" x14ac:dyDescent="0.25">
      <c r="A168" s="34">
        <v>160</v>
      </c>
      <c r="B168" s="42" t="s">
        <v>254</v>
      </c>
      <c r="C168" s="34" t="s">
        <v>25</v>
      </c>
      <c r="D168" s="43" t="s">
        <v>463</v>
      </c>
      <c r="E168" s="36" t="s">
        <v>101</v>
      </c>
      <c r="F168" s="17">
        <v>2</v>
      </c>
      <c r="G168" s="47">
        <f t="shared" si="11"/>
        <v>294.64285714285717</v>
      </c>
      <c r="H168" s="47">
        <v>330</v>
      </c>
      <c r="I168" s="37">
        <f t="shared" si="12"/>
        <v>589.28571428571433</v>
      </c>
      <c r="J168" s="37">
        <f t="shared" si="13"/>
        <v>660</v>
      </c>
      <c r="K168" s="49"/>
      <c r="L168" s="38">
        <f t="shared" si="14"/>
        <v>0</v>
      </c>
      <c r="M168" s="39">
        <f t="shared" si="15"/>
        <v>0</v>
      </c>
      <c r="N168" s="34" t="s">
        <v>22</v>
      </c>
      <c r="O168" s="58"/>
    </row>
    <row r="169" spans="1:15" s="44" customFormat="1" ht="35.25" customHeight="1" x14ac:dyDescent="0.25">
      <c r="A169" s="34">
        <v>161</v>
      </c>
      <c r="B169" s="42" t="s">
        <v>255</v>
      </c>
      <c r="C169" s="34" t="s">
        <v>25</v>
      </c>
      <c r="D169" s="43" t="s">
        <v>464</v>
      </c>
      <c r="E169" s="36" t="s">
        <v>101</v>
      </c>
      <c r="F169" s="17">
        <v>2</v>
      </c>
      <c r="G169" s="47">
        <f t="shared" si="11"/>
        <v>44958.928571428572</v>
      </c>
      <c r="H169" s="47">
        <v>50354</v>
      </c>
      <c r="I169" s="37">
        <f t="shared" si="12"/>
        <v>89917.857142857145</v>
      </c>
      <c r="J169" s="37">
        <f t="shared" si="13"/>
        <v>100708</v>
      </c>
      <c r="K169" s="49"/>
      <c r="L169" s="38">
        <f t="shared" si="14"/>
        <v>0</v>
      </c>
      <c r="M169" s="39">
        <f t="shared" si="15"/>
        <v>0</v>
      </c>
      <c r="N169" s="34" t="s">
        <v>22</v>
      </c>
      <c r="O169" s="58"/>
    </row>
    <row r="170" spans="1:15" s="44" customFormat="1" ht="35.25" customHeight="1" x14ac:dyDescent="0.25">
      <c r="A170" s="34">
        <v>162</v>
      </c>
      <c r="B170" s="42" t="s">
        <v>256</v>
      </c>
      <c r="C170" s="34" t="s">
        <v>25</v>
      </c>
      <c r="D170" s="43" t="s">
        <v>465</v>
      </c>
      <c r="E170" s="36" t="s">
        <v>101</v>
      </c>
      <c r="F170" s="17">
        <v>3</v>
      </c>
      <c r="G170" s="47">
        <f t="shared" si="11"/>
        <v>22.321428571428573</v>
      </c>
      <c r="H170" s="47">
        <v>25</v>
      </c>
      <c r="I170" s="37">
        <f t="shared" si="12"/>
        <v>66.964285714285722</v>
      </c>
      <c r="J170" s="37">
        <f t="shared" si="13"/>
        <v>75</v>
      </c>
      <c r="K170" s="49"/>
      <c r="L170" s="38">
        <f t="shared" si="14"/>
        <v>0</v>
      </c>
      <c r="M170" s="39">
        <f t="shared" si="15"/>
        <v>0</v>
      </c>
      <c r="N170" s="34" t="s">
        <v>22</v>
      </c>
      <c r="O170" s="58"/>
    </row>
    <row r="171" spans="1:15" s="44" customFormat="1" ht="35.25" customHeight="1" x14ac:dyDescent="0.25">
      <c r="A171" s="34">
        <v>163</v>
      </c>
      <c r="B171" s="42" t="s">
        <v>257</v>
      </c>
      <c r="C171" s="34" t="s">
        <v>25</v>
      </c>
      <c r="D171" s="43" t="s">
        <v>466</v>
      </c>
      <c r="E171" s="36" t="s">
        <v>101</v>
      </c>
      <c r="F171" s="17">
        <v>3</v>
      </c>
      <c r="G171" s="47">
        <f t="shared" si="11"/>
        <v>8.9285714285714288</v>
      </c>
      <c r="H171" s="47">
        <v>10</v>
      </c>
      <c r="I171" s="37">
        <f t="shared" si="12"/>
        <v>26.785714285714285</v>
      </c>
      <c r="J171" s="37">
        <f t="shared" si="13"/>
        <v>30</v>
      </c>
      <c r="K171" s="49"/>
      <c r="L171" s="38">
        <f t="shared" si="14"/>
        <v>0</v>
      </c>
      <c r="M171" s="39">
        <f t="shared" si="15"/>
        <v>0</v>
      </c>
      <c r="N171" s="34" t="s">
        <v>22</v>
      </c>
      <c r="O171" s="58"/>
    </row>
    <row r="172" spans="1:15" s="44" customFormat="1" ht="35.25" customHeight="1" x14ac:dyDescent="0.25">
      <c r="A172" s="34">
        <v>164</v>
      </c>
      <c r="B172" s="42" t="s">
        <v>258</v>
      </c>
      <c r="C172" s="34" t="s">
        <v>25</v>
      </c>
      <c r="D172" s="43" t="s">
        <v>467</v>
      </c>
      <c r="E172" s="36" t="s">
        <v>101</v>
      </c>
      <c r="F172" s="17">
        <v>3</v>
      </c>
      <c r="G172" s="47">
        <f t="shared" si="11"/>
        <v>10.714285714285714</v>
      </c>
      <c r="H172" s="47">
        <v>12</v>
      </c>
      <c r="I172" s="37">
        <f t="shared" si="12"/>
        <v>32.142857142857139</v>
      </c>
      <c r="J172" s="37">
        <f t="shared" si="13"/>
        <v>36</v>
      </c>
      <c r="K172" s="49"/>
      <c r="L172" s="38">
        <f t="shared" si="14"/>
        <v>0</v>
      </c>
      <c r="M172" s="39">
        <f t="shared" si="15"/>
        <v>0</v>
      </c>
      <c r="N172" s="34" t="s">
        <v>22</v>
      </c>
      <c r="O172" s="58"/>
    </row>
    <row r="173" spans="1:15" s="44" customFormat="1" ht="35.25" customHeight="1" x14ac:dyDescent="0.25">
      <c r="A173" s="34">
        <v>165</v>
      </c>
      <c r="B173" s="42" t="s">
        <v>259</v>
      </c>
      <c r="C173" s="34" t="s">
        <v>25</v>
      </c>
      <c r="D173" s="43" t="s">
        <v>468</v>
      </c>
      <c r="E173" s="36" t="s">
        <v>101</v>
      </c>
      <c r="F173" s="17">
        <v>3</v>
      </c>
      <c r="G173" s="47">
        <f t="shared" si="11"/>
        <v>2116.9642857142858</v>
      </c>
      <c r="H173" s="47">
        <v>2371</v>
      </c>
      <c r="I173" s="37">
        <f t="shared" si="12"/>
        <v>6350.8928571428569</v>
      </c>
      <c r="J173" s="37">
        <f t="shared" si="13"/>
        <v>7113</v>
      </c>
      <c r="K173" s="49"/>
      <c r="L173" s="38">
        <f t="shared" si="14"/>
        <v>0</v>
      </c>
      <c r="M173" s="39">
        <f t="shared" si="15"/>
        <v>0</v>
      </c>
      <c r="N173" s="34" t="s">
        <v>22</v>
      </c>
      <c r="O173" s="58"/>
    </row>
    <row r="174" spans="1:15" s="44" customFormat="1" ht="35.25" customHeight="1" x14ac:dyDescent="0.25">
      <c r="A174" s="34">
        <v>166</v>
      </c>
      <c r="B174" s="42" t="s">
        <v>260</v>
      </c>
      <c r="C174" s="34" t="s">
        <v>25</v>
      </c>
      <c r="D174" s="43" t="s">
        <v>469</v>
      </c>
      <c r="E174" s="36" t="s">
        <v>101</v>
      </c>
      <c r="F174" s="17">
        <v>1</v>
      </c>
      <c r="G174" s="47">
        <f t="shared" si="11"/>
        <v>2289.2857142857142</v>
      </c>
      <c r="H174" s="47">
        <v>2564</v>
      </c>
      <c r="I174" s="37">
        <f t="shared" si="12"/>
        <v>2289.2857142857142</v>
      </c>
      <c r="J174" s="37">
        <f t="shared" si="13"/>
        <v>2564</v>
      </c>
      <c r="K174" s="49"/>
      <c r="L174" s="38">
        <f t="shared" si="14"/>
        <v>0</v>
      </c>
      <c r="M174" s="39">
        <f t="shared" si="15"/>
        <v>0</v>
      </c>
      <c r="N174" s="34" t="s">
        <v>22</v>
      </c>
      <c r="O174" s="58"/>
    </row>
    <row r="175" spans="1:15" s="44" customFormat="1" ht="35.25" customHeight="1" x14ac:dyDescent="0.25">
      <c r="A175" s="34">
        <v>167</v>
      </c>
      <c r="B175" s="42" t="s">
        <v>261</v>
      </c>
      <c r="C175" s="34" t="s">
        <v>25</v>
      </c>
      <c r="D175" s="43" t="s">
        <v>470</v>
      </c>
      <c r="E175" s="36" t="s">
        <v>101</v>
      </c>
      <c r="F175" s="17">
        <v>20</v>
      </c>
      <c r="G175" s="47">
        <f t="shared" si="11"/>
        <v>428.57142857142856</v>
      </c>
      <c r="H175" s="47">
        <v>480</v>
      </c>
      <c r="I175" s="37">
        <f t="shared" si="12"/>
        <v>8571.4285714285706</v>
      </c>
      <c r="J175" s="37">
        <f t="shared" si="13"/>
        <v>9600</v>
      </c>
      <c r="K175" s="49"/>
      <c r="L175" s="38">
        <f t="shared" si="14"/>
        <v>0</v>
      </c>
      <c r="M175" s="39">
        <f t="shared" si="15"/>
        <v>0</v>
      </c>
      <c r="N175" s="34" t="s">
        <v>22</v>
      </c>
      <c r="O175" s="58"/>
    </row>
    <row r="176" spans="1:15" s="44" customFormat="1" ht="35.25" customHeight="1" x14ac:dyDescent="0.25">
      <c r="A176" s="34">
        <v>168</v>
      </c>
      <c r="B176" s="42" t="s">
        <v>262</v>
      </c>
      <c r="C176" s="34" t="s">
        <v>25</v>
      </c>
      <c r="D176" s="43" t="s">
        <v>471</v>
      </c>
      <c r="E176" s="36" t="s">
        <v>101</v>
      </c>
      <c r="F176" s="17">
        <v>1</v>
      </c>
      <c r="G176" s="47">
        <f t="shared" si="11"/>
        <v>1466.9642857142858</v>
      </c>
      <c r="H176" s="47">
        <v>1643</v>
      </c>
      <c r="I176" s="37">
        <f t="shared" si="12"/>
        <v>1466.9642857142858</v>
      </c>
      <c r="J176" s="37">
        <f t="shared" si="13"/>
        <v>1643</v>
      </c>
      <c r="K176" s="49"/>
      <c r="L176" s="38">
        <f t="shared" si="14"/>
        <v>0</v>
      </c>
      <c r="M176" s="39">
        <f t="shared" si="15"/>
        <v>0</v>
      </c>
      <c r="N176" s="34" t="s">
        <v>22</v>
      </c>
      <c r="O176" s="58"/>
    </row>
    <row r="177" spans="1:15" s="44" customFormat="1" ht="35.25" customHeight="1" x14ac:dyDescent="0.25">
      <c r="A177" s="34">
        <v>169</v>
      </c>
      <c r="B177" s="42" t="s">
        <v>263</v>
      </c>
      <c r="C177" s="34" t="s">
        <v>25</v>
      </c>
      <c r="D177" s="43" t="s">
        <v>472</v>
      </c>
      <c r="E177" s="36" t="s">
        <v>101</v>
      </c>
      <c r="F177" s="17">
        <v>2</v>
      </c>
      <c r="G177" s="47">
        <f t="shared" si="11"/>
        <v>5152.6785714285716</v>
      </c>
      <c r="H177" s="47">
        <v>5771</v>
      </c>
      <c r="I177" s="37">
        <f t="shared" si="12"/>
        <v>10305.357142857143</v>
      </c>
      <c r="J177" s="37">
        <f t="shared" si="13"/>
        <v>11542</v>
      </c>
      <c r="K177" s="49"/>
      <c r="L177" s="38">
        <f t="shared" si="14"/>
        <v>0</v>
      </c>
      <c r="M177" s="39">
        <f t="shared" si="15"/>
        <v>0</v>
      </c>
      <c r="N177" s="34" t="s">
        <v>22</v>
      </c>
      <c r="O177" s="58"/>
    </row>
    <row r="178" spans="1:15" s="44" customFormat="1" ht="35.25" customHeight="1" x14ac:dyDescent="0.25">
      <c r="A178" s="34">
        <v>170</v>
      </c>
      <c r="B178" s="42" t="s">
        <v>264</v>
      </c>
      <c r="C178" s="34" t="s">
        <v>25</v>
      </c>
      <c r="D178" s="43" t="s">
        <v>473</v>
      </c>
      <c r="E178" s="36" t="s">
        <v>101</v>
      </c>
      <c r="F178" s="17">
        <v>14</v>
      </c>
      <c r="G178" s="47">
        <f t="shared" si="11"/>
        <v>17732.142857142859</v>
      </c>
      <c r="H178" s="47">
        <v>19860</v>
      </c>
      <c r="I178" s="37">
        <f t="shared" si="12"/>
        <v>248250.00000000003</v>
      </c>
      <c r="J178" s="37">
        <f t="shared" si="13"/>
        <v>278040</v>
      </c>
      <c r="K178" s="49"/>
      <c r="L178" s="38">
        <f t="shared" si="14"/>
        <v>0</v>
      </c>
      <c r="M178" s="39">
        <f t="shared" si="15"/>
        <v>0</v>
      </c>
      <c r="N178" s="34" t="s">
        <v>22</v>
      </c>
      <c r="O178" s="58"/>
    </row>
    <row r="179" spans="1:15" s="44" customFormat="1" ht="35.25" customHeight="1" x14ac:dyDescent="0.25">
      <c r="A179" s="34">
        <v>171</v>
      </c>
      <c r="B179" s="42" t="s">
        <v>265</v>
      </c>
      <c r="C179" s="34" t="s">
        <v>25</v>
      </c>
      <c r="D179" s="43" t="s">
        <v>474</v>
      </c>
      <c r="E179" s="36" t="s">
        <v>101</v>
      </c>
      <c r="F179" s="17">
        <v>175</v>
      </c>
      <c r="G179" s="47">
        <f t="shared" si="11"/>
        <v>776.78571428571433</v>
      </c>
      <c r="H179" s="47">
        <v>870</v>
      </c>
      <c r="I179" s="37">
        <f t="shared" si="12"/>
        <v>135937.5</v>
      </c>
      <c r="J179" s="37">
        <f t="shared" si="13"/>
        <v>152250</v>
      </c>
      <c r="K179" s="49"/>
      <c r="L179" s="38">
        <f t="shared" si="14"/>
        <v>0</v>
      </c>
      <c r="M179" s="39">
        <f t="shared" si="15"/>
        <v>0</v>
      </c>
      <c r="N179" s="34" t="s">
        <v>22</v>
      </c>
      <c r="O179" s="58"/>
    </row>
    <row r="180" spans="1:15" s="44" customFormat="1" ht="35.25" customHeight="1" x14ac:dyDescent="0.25">
      <c r="A180" s="34">
        <v>172</v>
      </c>
      <c r="B180" s="42" t="s">
        <v>266</v>
      </c>
      <c r="C180" s="34" t="s">
        <v>25</v>
      </c>
      <c r="D180" s="43" t="s">
        <v>475</v>
      </c>
      <c r="E180" s="36" t="s">
        <v>101</v>
      </c>
      <c r="F180" s="17">
        <v>2</v>
      </c>
      <c r="G180" s="47">
        <f t="shared" si="11"/>
        <v>3162.5</v>
      </c>
      <c r="H180" s="47">
        <v>3542</v>
      </c>
      <c r="I180" s="37">
        <f t="shared" si="12"/>
        <v>6325</v>
      </c>
      <c r="J180" s="37">
        <f t="shared" si="13"/>
        <v>7084</v>
      </c>
      <c r="K180" s="49"/>
      <c r="L180" s="38">
        <f t="shared" si="14"/>
        <v>0</v>
      </c>
      <c r="M180" s="39">
        <f t="shared" si="15"/>
        <v>0</v>
      </c>
      <c r="N180" s="34" t="s">
        <v>22</v>
      </c>
      <c r="O180" s="58"/>
    </row>
    <row r="181" spans="1:15" s="44" customFormat="1" ht="35.25" customHeight="1" x14ac:dyDescent="0.25">
      <c r="A181" s="34">
        <v>173</v>
      </c>
      <c r="B181" s="42" t="s">
        <v>267</v>
      </c>
      <c r="C181" s="34" t="s">
        <v>25</v>
      </c>
      <c r="D181" s="43" t="s">
        <v>476</v>
      </c>
      <c r="E181" s="36" t="s">
        <v>101</v>
      </c>
      <c r="F181" s="17">
        <v>4</v>
      </c>
      <c r="G181" s="47">
        <f t="shared" si="11"/>
        <v>13.392857142857142</v>
      </c>
      <c r="H181" s="47">
        <v>15</v>
      </c>
      <c r="I181" s="37">
        <f t="shared" si="12"/>
        <v>53.571428571428569</v>
      </c>
      <c r="J181" s="37">
        <f t="shared" si="13"/>
        <v>60</v>
      </c>
      <c r="K181" s="49"/>
      <c r="L181" s="38">
        <f t="shared" si="14"/>
        <v>0</v>
      </c>
      <c r="M181" s="39">
        <f t="shared" si="15"/>
        <v>0</v>
      </c>
      <c r="N181" s="34" t="s">
        <v>22</v>
      </c>
      <c r="O181" s="58"/>
    </row>
    <row r="182" spans="1:15" s="44" customFormat="1" ht="35.25" customHeight="1" x14ac:dyDescent="0.25">
      <c r="A182" s="34">
        <v>174</v>
      </c>
      <c r="B182" s="42" t="s">
        <v>268</v>
      </c>
      <c r="C182" s="34" t="s">
        <v>25</v>
      </c>
      <c r="D182" s="43" t="s">
        <v>477</v>
      </c>
      <c r="E182" s="36" t="s">
        <v>101</v>
      </c>
      <c r="F182" s="17">
        <v>3</v>
      </c>
      <c r="G182" s="47">
        <f t="shared" si="11"/>
        <v>12.5</v>
      </c>
      <c r="H182" s="47">
        <v>14</v>
      </c>
      <c r="I182" s="37">
        <f t="shared" si="12"/>
        <v>37.5</v>
      </c>
      <c r="J182" s="37">
        <f t="shared" si="13"/>
        <v>42</v>
      </c>
      <c r="K182" s="49"/>
      <c r="L182" s="38">
        <f t="shared" si="14"/>
        <v>0</v>
      </c>
      <c r="M182" s="39">
        <f t="shared" si="15"/>
        <v>0</v>
      </c>
      <c r="N182" s="34" t="s">
        <v>22</v>
      </c>
      <c r="O182" s="58"/>
    </row>
    <row r="183" spans="1:15" s="44" customFormat="1" ht="35.25" customHeight="1" x14ac:dyDescent="0.25">
      <c r="A183" s="34">
        <v>175</v>
      </c>
      <c r="B183" s="42" t="s">
        <v>269</v>
      </c>
      <c r="C183" s="34" t="s">
        <v>25</v>
      </c>
      <c r="D183" s="43" t="s">
        <v>478</v>
      </c>
      <c r="E183" s="36" t="s">
        <v>101</v>
      </c>
      <c r="F183" s="17">
        <v>3</v>
      </c>
      <c r="G183" s="47">
        <f t="shared" si="11"/>
        <v>98.214285714285708</v>
      </c>
      <c r="H183" s="47">
        <v>110</v>
      </c>
      <c r="I183" s="37">
        <f t="shared" si="12"/>
        <v>294.64285714285711</v>
      </c>
      <c r="J183" s="37">
        <f t="shared" si="13"/>
        <v>330</v>
      </c>
      <c r="K183" s="49"/>
      <c r="L183" s="38">
        <f t="shared" si="14"/>
        <v>0</v>
      </c>
      <c r="M183" s="39">
        <f t="shared" si="15"/>
        <v>0</v>
      </c>
      <c r="N183" s="34" t="s">
        <v>22</v>
      </c>
      <c r="O183" s="58"/>
    </row>
    <row r="184" spans="1:15" s="44" customFormat="1" ht="35.25" customHeight="1" x14ac:dyDescent="0.25">
      <c r="A184" s="34">
        <v>176</v>
      </c>
      <c r="B184" s="42" t="s">
        <v>270</v>
      </c>
      <c r="C184" s="34" t="s">
        <v>25</v>
      </c>
      <c r="D184" s="43" t="s">
        <v>479</v>
      </c>
      <c r="E184" s="36" t="s">
        <v>101</v>
      </c>
      <c r="F184" s="17">
        <v>2</v>
      </c>
      <c r="G184" s="47">
        <f t="shared" si="11"/>
        <v>1200</v>
      </c>
      <c r="H184" s="47">
        <v>1344</v>
      </c>
      <c r="I184" s="37">
        <f t="shared" si="12"/>
        <v>2400</v>
      </c>
      <c r="J184" s="37">
        <f t="shared" si="13"/>
        <v>2688</v>
      </c>
      <c r="K184" s="49"/>
      <c r="L184" s="38">
        <f t="shared" si="14"/>
        <v>0</v>
      </c>
      <c r="M184" s="39">
        <f t="shared" si="15"/>
        <v>0</v>
      </c>
      <c r="N184" s="34" t="s">
        <v>22</v>
      </c>
      <c r="O184" s="58"/>
    </row>
    <row r="185" spans="1:15" s="44" customFormat="1" ht="35.25" customHeight="1" x14ac:dyDescent="0.25">
      <c r="A185" s="34">
        <v>177</v>
      </c>
      <c r="B185" s="42" t="s">
        <v>271</v>
      </c>
      <c r="C185" s="34" t="s">
        <v>25</v>
      </c>
      <c r="D185" s="43" t="s">
        <v>480</v>
      </c>
      <c r="E185" s="36" t="s">
        <v>101</v>
      </c>
      <c r="F185" s="17">
        <v>10</v>
      </c>
      <c r="G185" s="47">
        <f t="shared" si="11"/>
        <v>441.07142857142856</v>
      </c>
      <c r="H185" s="47">
        <v>494</v>
      </c>
      <c r="I185" s="37">
        <f t="shared" si="12"/>
        <v>4410.7142857142853</v>
      </c>
      <c r="J185" s="37">
        <f t="shared" si="13"/>
        <v>4940</v>
      </c>
      <c r="K185" s="49"/>
      <c r="L185" s="38">
        <f t="shared" si="14"/>
        <v>0</v>
      </c>
      <c r="M185" s="39">
        <f t="shared" si="15"/>
        <v>0</v>
      </c>
      <c r="N185" s="34" t="s">
        <v>22</v>
      </c>
      <c r="O185" s="58"/>
    </row>
    <row r="186" spans="1:15" s="44" customFormat="1" ht="35.25" customHeight="1" x14ac:dyDescent="0.25">
      <c r="A186" s="34">
        <v>178</v>
      </c>
      <c r="B186" s="42" t="s">
        <v>272</v>
      </c>
      <c r="C186" s="34" t="s">
        <v>25</v>
      </c>
      <c r="D186" s="43" t="s">
        <v>481</v>
      </c>
      <c r="E186" s="36" t="s">
        <v>101</v>
      </c>
      <c r="F186" s="17">
        <v>2</v>
      </c>
      <c r="G186" s="47">
        <f t="shared" si="11"/>
        <v>5.3571428571428568</v>
      </c>
      <c r="H186" s="47">
        <v>6</v>
      </c>
      <c r="I186" s="37">
        <f t="shared" si="12"/>
        <v>10.714285714285714</v>
      </c>
      <c r="J186" s="37">
        <f t="shared" si="13"/>
        <v>12</v>
      </c>
      <c r="K186" s="49"/>
      <c r="L186" s="38">
        <f t="shared" si="14"/>
        <v>0</v>
      </c>
      <c r="M186" s="39">
        <f t="shared" si="15"/>
        <v>0</v>
      </c>
      <c r="N186" s="34" t="s">
        <v>22</v>
      </c>
      <c r="O186" s="58"/>
    </row>
    <row r="187" spans="1:15" s="44" customFormat="1" ht="35.25" customHeight="1" x14ac:dyDescent="0.25">
      <c r="A187" s="34">
        <v>179</v>
      </c>
      <c r="B187" s="42" t="s">
        <v>273</v>
      </c>
      <c r="C187" s="34" t="s">
        <v>25</v>
      </c>
      <c r="D187" s="43" t="s">
        <v>482</v>
      </c>
      <c r="E187" s="36" t="s">
        <v>101</v>
      </c>
      <c r="F187" s="17">
        <v>2</v>
      </c>
      <c r="G187" s="47">
        <f t="shared" si="11"/>
        <v>3052.6785714285716</v>
      </c>
      <c r="H187" s="47">
        <v>3419</v>
      </c>
      <c r="I187" s="37">
        <f t="shared" si="12"/>
        <v>6105.3571428571431</v>
      </c>
      <c r="J187" s="37">
        <f t="shared" si="13"/>
        <v>6838</v>
      </c>
      <c r="K187" s="49"/>
      <c r="L187" s="38">
        <f t="shared" si="14"/>
        <v>0</v>
      </c>
      <c r="M187" s="39">
        <f t="shared" si="15"/>
        <v>0</v>
      </c>
      <c r="N187" s="34" t="s">
        <v>22</v>
      </c>
      <c r="O187" s="58"/>
    </row>
    <row r="188" spans="1:15" s="44" customFormat="1" ht="35.25" customHeight="1" x14ac:dyDescent="0.25">
      <c r="A188" s="34">
        <v>180</v>
      </c>
      <c r="B188" s="42" t="s">
        <v>274</v>
      </c>
      <c r="C188" s="34" t="s">
        <v>25</v>
      </c>
      <c r="D188" s="43" t="s">
        <v>483</v>
      </c>
      <c r="E188" s="36" t="s">
        <v>101</v>
      </c>
      <c r="F188" s="17">
        <v>2</v>
      </c>
      <c r="G188" s="47">
        <f t="shared" si="11"/>
        <v>1275</v>
      </c>
      <c r="H188" s="47">
        <v>1428</v>
      </c>
      <c r="I188" s="37">
        <f t="shared" si="12"/>
        <v>2550</v>
      </c>
      <c r="J188" s="37">
        <f t="shared" si="13"/>
        <v>2856</v>
      </c>
      <c r="K188" s="49"/>
      <c r="L188" s="38">
        <f t="shared" si="14"/>
        <v>0</v>
      </c>
      <c r="M188" s="39">
        <f t="shared" si="15"/>
        <v>0</v>
      </c>
      <c r="N188" s="34" t="s">
        <v>22</v>
      </c>
      <c r="O188" s="58"/>
    </row>
    <row r="189" spans="1:15" s="44" customFormat="1" ht="35.25" customHeight="1" x14ac:dyDescent="0.25">
      <c r="A189" s="34">
        <v>181</v>
      </c>
      <c r="B189" s="42" t="s">
        <v>275</v>
      </c>
      <c r="C189" s="34" t="s">
        <v>25</v>
      </c>
      <c r="D189" s="43" t="s">
        <v>484</v>
      </c>
      <c r="E189" s="36" t="s">
        <v>101</v>
      </c>
      <c r="F189" s="17">
        <v>1</v>
      </c>
      <c r="G189" s="47">
        <f t="shared" si="11"/>
        <v>178.57142857142858</v>
      </c>
      <c r="H189" s="47">
        <v>200</v>
      </c>
      <c r="I189" s="37">
        <f t="shared" si="12"/>
        <v>178.57142857142858</v>
      </c>
      <c r="J189" s="37">
        <f t="shared" si="13"/>
        <v>200</v>
      </c>
      <c r="K189" s="49"/>
      <c r="L189" s="38">
        <f t="shared" si="14"/>
        <v>0</v>
      </c>
      <c r="M189" s="39">
        <f t="shared" si="15"/>
        <v>0</v>
      </c>
      <c r="N189" s="34" t="s">
        <v>22</v>
      </c>
      <c r="O189" s="58"/>
    </row>
    <row r="190" spans="1:15" s="44" customFormat="1" ht="35.25" customHeight="1" x14ac:dyDescent="0.25">
      <c r="A190" s="34">
        <v>182</v>
      </c>
      <c r="B190" s="42" t="s">
        <v>276</v>
      </c>
      <c r="C190" s="34" t="s">
        <v>25</v>
      </c>
      <c r="D190" s="43" t="s">
        <v>485</v>
      </c>
      <c r="E190" s="36" t="s">
        <v>101</v>
      </c>
      <c r="F190" s="17">
        <v>2</v>
      </c>
      <c r="G190" s="47">
        <f t="shared" si="11"/>
        <v>589.28571428571433</v>
      </c>
      <c r="H190" s="47">
        <v>660</v>
      </c>
      <c r="I190" s="37">
        <f t="shared" si="12"/>
        <v>1178.5714285714287</v>
      </c>
      <c r="J190" s="37">
        <f t="shared" si="13"/>
        <v>1320</v>
      </c>
      <c r="K190" s="49"/>
      <c r="L190" s="38">
        <f t="shared" si="14"/>
        <v>0</v>
      </c>
      <c r="M190" s="39">
        <f t="shared" si="15"/>
        <v>0</v>
      </c>
      <c r="N190" s="34" t="s">
        <v>22</v>
      </c>
      <c r="O190" s="58"/>
    </row>
    <row r="191" spans="1:15" s="44" customFormat="1" ht="35.25" customHeight="1" x14ac:dyDescent="0.25">
      <c r="A191" s="34">
        <v>183</v>
      </c>
      <c r="B191" s="42" t="s">
        <v>277</v>
      </c>
      <c r="C191" s="34" t="s">
        <v>25</v>
      </c>
      <c r="D191" s="43" t="s">
        <v>486</v>
      </c>
      <c r="E191" s="36" t="s">
        <v>101</v>
      </c>
      <c r="F191" s="17">
        <v>1</v>
      </c>
      <c r="G191" s="47">
        <f t="shared" si="11"/>
        <v>6569.6428571428569</v>
      </c>
      <c r="H191" s="47">
        <v>7358</v>
      </c>
      <c r="I191" s="37">
        <f t="shared" si="12"/>
        <v>6569.6428571428569</v>
      </c>
      <c r="J191" s="37">
        <f t="shared" si="13"/>
        <v>7358</v>
      </c>
      <c r="K191" s="49"/>
      <c r="L191" s="38">
        <f t="shared" si="14"/>
        <v>0</v>
      </c>
      <c r="M191" s="39">
        <f t="shared" si="15"/>
        <v>0</v>
      </c>
      <c r="N191" s="34" t="s">
        <v>22</v>
      </c>
      <c r="O191" s="58"/>
    </row>
    <row r="192" spans="1:15" s="44" customFormat="1" ht="35.25" customHeight="1" x14ac:dyDescent="0.25">
      <c r="A192" s="34">
        <v>184</v>
      </c>
      <c r="B192" s="42" t="s">
        <v>278</v>
      </c>
      <c r="C192" s="34" t="s">
        <v>25</v>
      </c>
      <c r="D192" s="43" t="s">
        <v>487</v>
      </c>
      <c r="E192" s="36" t="s">
        <v>101</v>
      </c>
      <c r="F192" s="17">
        <v>2</v>
      </c>
      <c r="G192" s="47">
        <f t="shared" si="11"/>
        <v>44.642857142857146</v>
      </c>
      <c r="H192" s="47">
        <v>50</v>
      </c>
      <c r="I192" s="37">
        <f t="shared" si="12"/>
        <v>89.285714285714292</v>
      </c>
      <c r="J192" s="37">
        <f t="shared" si="13"/>
        <v>100</v>
      </c>
      <c r="K192" s="49"/>
      <c r="L192" s="38">
        <f t="shared" si="14"/>
        <v>0</v>
      </c>
      <c r="M192" s="39">
        <f t="shared" si="15"/>
        <v>0</v>
      </c>
      <c r="N192" s="34" t="s">
        <v>22</v>
      </c>
      <c r="O192" s="58"/>
    </row>
    <row r="193" spans="1:15" s="44" customFormat="1" ht="35.25" customHeight="1" x14ac:dyDescent="0.25">
      <c r="A193" s="34">
        <v>185</v>
      </c>
      <c r="B193" s="42" t="s">
        <v>279</v>
      </c>
      <c r="C193" s="34" t="s">
        <v>25</v>
      </c>
      <c r="D193" s="43" t="s">
        <v>488</v>
      </c>
      <c r="E193" s="36" t="s">
        <v>101</v>
      </c>
      <c r="F193" s="17">
        <v>5</v>
      </c>
      <c r="G193" s="47">
        <f t="shared" si="11"/>
        <v>535.71428571428567</v>
      </c>
      <c r="H193" s="47">
        <v>600</v>
      </c>
      <c r="I193" s="37">
        <f t="shared" si="12"/>
        <v>2678.5714285714284</v>
      </c>
      <c r="J193" s="37">
        <f t="shared" si="13"/>
        <v>3000</v>
      </c>
      <c r="K193" s="49"/>
      <c r="L193" s="38">
        <f t="shared" si="14"/>
        <v>0</v>
      </c>
      <c r="M193" s="39">
        <f t="shared" si="15"/>
        <v>0</v>
      </c>
      <c r="N193" s="34" t="s">
        <v>22</v>
      </c>
      <c r="O193" s="58"/>
    </row>
    <row r="194" spans="1:15" s="44" customFormat="1" ht="35.25" customHeight="1" x14ac:dyDescent="0.25">
      <c r="A194" s="34">
        <v>186</v>
      </c>
      <c r="B194" s="42" t="s">
        <v>280</v>
      </c>
      <c r="C194" s="34" t="s">
        <v>25</v>
      </c>
      <c r="D194" s="43" t="s">
        <v>489</v>
      </c>
      <c r="E194" s="36" t="s">
        <v>101</v>
      </c>
      <c r="F194" s="17">
        <v>3</v>
      </c>
      <c r="G194" s="47">
        <f t="shared" si="11"/>
        <v>883.03571428571422</v>
      </c>
      <c r="H194" s="47">
        <v>989</v>
      </c>
      <c r="I194" s="37">
        <f t="shared" si="12"/>
        <v>2649.1071428571427</v>
      </c>
      <c r="J194" s="37">
        <f t="shared" si="13"/>
        <v>2967</v>
      </c>
      <c r="K194" s="49"/>
      <c r="L194" s="38">
        <f t="shared" si="14"/>
        <v>0</v>
      </c>
      <c r="M194" s="39">
        <f t="shared" si="15"/>
        <v>0</v>
      </c>
      <c r="N194" s="34" t="s">
        <v>22</v>
      </c>
      <c r="O194" s="58"/>
    </row>
    <row r="195" spans="1:15" s="44" customFormat="1" ht="35.25" customHeight="1" x14ac:dyDescent="0.25">
      <c r="A195" s="34">
        <v>187</v>
      </c>
      <c r="B195" s="42" t="s">
        <v>281</v>
      </c>
      <c r="C195" s="34" t="s">
        <v>25</v>
      </c>
      <c r="D195" s="43" t="s">
        <v>490</v>
      </c>
      <c r="E195" s="36" t="s">
        <v>101</v>
      </c>
      <c r="F195" s="17">
        <v>4</v>
      </c>
      <c r="G195" s="47">
        <f t="shared" si="11"/>
        <v>80.357142857142861</v>
      </c>
      <c r="H195" s="47">
        <v>90</v>
      </c>
      <c r="I195" s="37">
        <f t="shared" si="12"/>
        <v>321.42857142857144</v>
      </c>
      <c r="J195" s="37">
        <f t="shared" si="13"/>
        <v>360</v>
      </c>
      <c r="K195" s="49"/>
      <c r="L195" s="38">
        <f t="shared" si="14"/>
        <v>0</v>
      </c>
      <c r="M195" s="39">
        <f t="shared" si="15"/>
        <v>0</v>
      </c>
      <c r="N195" s="34" t="s">
        <v>22</v>
      </c>
      <c r="O195" s="58"/>
    </row>
    <row r="196" spans="1:15" s="44" customFormat="1" ht="35.25" customHeight="1" x14ac:dyDescent="0.25">
      <c r="A196" s="34">
        <v>188</v>
      </c>
      <c r="B196" s="42" t="s">
        <v>282</v>
      </c>
      <c r="C196" s="34" t="s">
        <v>25</v>
      </c>
      <c r="D196" s="43" t="s">
        <v>491</v>
      </c>
      <c r="E196" s="36" t="s">
        <v>534</v>
      </c>
      <c r="F196" s="17">
        <v>6</v>
      </c>
      <c r="G196" s="47">
        <f t="shared" si="11"/>
        <v>1419.6428571428571</v>
      </c>
      <c r="H196" s="47">
        <v>1590</v>
      </c>
      <c r="I196" s="37">
        <f t="shared" si="12"/>
        <v>8517.8571428571431</v>
      </c>
      <c r="J196" s="37">
        <f t="shared" si="13"/>
        <v>9540</v>
      </c>
      <c r="K196" s="49"/>
      <c r="L196" s="38">
        <f t="shared" si="14"/>
        <v>0</v>
      </c>
      <c r="M196" s="39">
        <f t="shared" si="15"/>
        <v>0</v>
      </c>
      <c r="N196" s="34" t="s">
        <v>22</v>
      </c>
      <c r="O196" s="58"/>
    </row>
    <row r="197" spans="1:15" s="44" customFormat="1" ht="35.25" customHeight="1" x14ac:dyDescent="0.25">
      <c r="A197" s="34">
        <v>189</v>
      </c>
      <c r="B197" s="42" t="s">
        <v>283</v>
      </c>
      <c r="C197" s="34" t="s">
        <v>25</v>
      </c>
      <c r="D197" s="43" t="s">
        <v>444</v>
      </c>
      <c r="E197" s="36" t="s">
        <v>534</v>
      </c>
      <c r="F197" s="17">
        <v>10</v>
      </c>
      <c r="G197" s="47">
        <f t="shared" si="11"/>
        <v>0.89285714285714279</v>
      </c>
      <c r="H197" s="47">
        <v>1</v>
      </c>
      <c r="I197" s="37">
        <f t="shared" si="12"/>
        <v>8.928571428571427</v>
      </c>
      <c r="J197" s="37">
        <f t="shared" si="13"/>
        <v>10</v>
      </c>
      <c r="K197" s="49"/>
      <c r="L197" s="38">
        <f t="shared" si="14"/>
        <v>0</v>
      </c>
      <c r="M197" s="39">
        <f t="shared" si="15"/>
        <v>0</v>
      </c>
      <c r="N197" s="34" t="s">
        <v>22</v>
      </c>
      <c r="O197" s="58"/>
    </row>
    <row r="198" spans="1:15" s="44" customFormat="1" ht="35.25" customHeight="1" x14ac:dyDescent="0.25">
      <c r="A198" s="34">
        <v>190</v>
      </c>
      <c r="B198" s="42" t="s">
        <v>284</v>
      </c>
      <c r="C198" s="34" t="s">
        <v>25</v>
      </c>
      <c r="D198" s="43" t="s">
        <v>492</v>
      </c>
      <c r="E198" s="36" t="s">
        <v>534</v>
      </c>
      <c r="F198" s="17">
        <v>10</v>
      </c>
      <c r="G198" s="47">
        <f t="shared" si="11"/>
        <v>2839.2857142857142</v>
      </c>
      <c r="H198" s="47">
        <v>3180</v>
      </c>
      <c r="I198" s="37">
        <f t="shared" si="12"/>
        <v>28392.857142857141</v>
      </c>
      <c r="J198" s="37">
        <f t="shared" si="13"/>
        <v>31800</v>
      </c>
      <c r="K198" s="49"/>
      <c r="L198" s="38">
        <f t="shared" si="14"/>
        <v>0</v>
      </c>
      <c r="M198" s="39">
        <f t="shared" si="15"/>
        <v>0</v>
      </c>
      <c r="N198" s="34" t="s">
        <v>22</v>
      </c>
      <c r="O198" s="58"/>
    </row>
    <row r="199" spans="1:15" s="44" customFormat="1" ht="35.25" customHeight="1" x14ac:dyDescent="0.25">
      <c r="A199" s="34">
        <v>191</v>
      </c>
      <c r="B199" s="42" t="s">
        <v>285</v>
      </c>
      <c r="C199" s="34" t="s">
        <v>25</v>
      </c>
      <c r="D199" s="43" t="s">
        <v>493</v>
      </c>
      <c r="E199" s="36" t="s">
        <v>534</v>
      </c>
      <c r="F199" s="17">
        <v>4</v>
      </c>
      <c r="G199" s="47">
        <f t="shared" ref="G199:G240" si="16">H199/112*100</f>
        <v>262.5</v>
      </c>
      <c r="H199" s="47">
        <v>294</v>
      </c>
      <c r="I199" s="37">
        <f t="shared" si="12"/>
        <v>1050</v>
      </c>
      <c r="J199" s="37">
        <f t="shared" si="13"/>
        <v>1176</v>
      </c>
      <c r="K199" s="49"/>
      <c r="L199" s="38">
        <f t="shared" si="14"/>
        <v>0</v>
      </c>
      <c r="M199" s="39">
        <f t="shared" si="15"/>
        <v>0</v>
      </c>
      <c r="N199" s="34" t="s">
        <v>22</v>
      </c>
      <c r="O199" s="58"/>
    </row>
    <row r="200" spans="1:15" s="44" customFormat="1" ht="35.25" customHeight="1" x14ac:dyDescent="0.25">
      <c r="A200" s="34">
        <v>192</v>
      </c>
      <c r="B200" s="42" t="s">
        <v>286</v>
      </c>
      <c r="C200" s="34" t="s">
        <v>25</v>
      </c>
      <c r="D200" s="43" t="s">
        <v>494</v>
      </c>
      <c r="E200" s="36" t="s">
        <v>534</v>
      </c>
      <c r="F200" s="17">
        <v>1</v>
      </c>
      <c r="G200" s="47">
        <f t="shared" si="16"/>
        <v>932.14285714285711</v>
      </c>
      <c r="H200" s="47">
        <v>1044</v>
      </c>
      <c r="I200" s="37">
        <f t="shared" ref="I200:I240" si="17">G200*F200</f>
        <v>932.14285714285711</v>
      </c>
      <c r="J200" s="37">
        <f t="shared" ref="J200:J240" si="18">H200*F200</f>
        <v>1044</v>
      </c>
      <c r="K200" s="49"/>
      <c r="L200" s="38">
        <f t="shared" si="14"/>
        <v>0</v>
      </c>
      <c r="M200" s="39">
        <f t="shared" si="15"/>
        <v>0</v>
      </c>
      <c r="N200" s="34" t="s">
        <v>22</v>
      </c>
      <c r="O200" s="58"/>
    </row>
    <row r="201" spans="1:15" s="44" customFormat="1" ht="35.25" customHeight="1" x14ac:dyDescent="0.25">
      <c r="A201" s="34">
        <v>193</v>
      </c>
      <c r="B201" s="42" t="s">
        <v>287</v>
      </c>
      <c r="C201" s="34" t="s">
        <v>25</v>
      </c>
      <c r="D201" s="43" t="s">
        <v>495</v>
      </c>
      <c r="E201" s="36" t="s">
        <v>101</v>
      </c>
      <c r="F201" s="17">
        <v>1</v>
      </c>
      <c r="G201" s="47">
        <f t="shared" si="16"/>
        <v>19.642857142857142</v>
      </c>
      <c r="H201" s="47">
        <v>22</v>
      </c>
      <c r="I201" s="37">
        <f t="shared" si="17"/>
        <v>19.642857142857142</v>
      </c>
      <c r="J201" s="37">
        <f t="shared" si="18"/>
        <v>22</v>
      </c>
      <c r="K201" s="49"/>
      <c r="L201" s="38">
        <f t="shared" ref="L201:L240" si="19">K201*F201</f>
        <v>0</v>
      </c>
      <c r="M201" s="39">
        <f t="shared" ref="M201:M240" si="20">L201*1.12</f>
        <v>0</v>
      </c>
      <c r="N201" s="34" t="s">
        <v>22</v>
      </c>
      <c r="O201" s="58"/>
    </row>
    <row r="202" spans="1:15" s="44" customFormat="1" ht="35.25" customHeight="1" x14ac:dyDescent="0.25">
      <c r="A202" s="34">
        <v>194</v>
      </c>
      <c r="B202" s="42" t="s">
        <v>288</v>
      </c>
      <c r="C202" s="34" t="s">
        <v>25</v>
      </c>
      <c r="D202" s="43" t="s">
        <v>496</v>
      </c>
      <c r="E202" s="36" t="s">
        <v>101</v>
      </c>
      <c r="F202" s="17">
        <v>24</v>
      </c>
      <c r="G202" s="47">
        <f t="shared" si="16"/>
        <v>0.89285714285714279</v>
      </c>
      <c r="H202" s="47">
        <v>1</v>
      </c>
      <c r="I202" s="37">
        <f t="shared" si="17"/>
        <v>21.428571428571427</v>
      </c>
      <c r="J202" s="37">
        <f t="shared" si="18"/>
        <v>24</v>
      </c>
      <c r="K202" s="49"/>
      <c r="L202" s="38">
        <f t="shared" si="19"/>
        <v>0</v>
      </c>
      <c r="M202" s="39">
        <f t="shared" si="20"/>
        <v>0</v>
      </c>
      <c r="N202" s="34" t="s">
        <v>22</v>
      </c>
      <c r="O202" s="58"/>
    </row>
    <row r="203" spans="1:15" s="44" customFormat="1" ht="35.25" customHeight="1" x14ac:dyDescent="0.25">
      <c r="A203" s="34">
        <v>195</v>
      </c>
      <c r="B203" s="42" t="s">
        <v>289</v>
      </c>
      <c r="C203" s="34" t="s">
        <v>25</v>
      </c>
      <c r="D203" s="43" t="s">
        <v>497</v>
      </c>
      <c r="E203" s="36" t="s">
        <v>101</v>
      </c>
      <c r="F203" s="17">
        <v>1</v>
      </c>
      <c r="G203" s="47">
        <f t="shared" si="16"/>
        <v>505.35714285714289</v>
      </c>
      <c r="H203" s="47">
        <v>566</v>
      </c>
      <c r="I203" s="37">
        <f t="shared" si="17"/>
        <v>505.35714285714289</v>
      </c>
      <c r="J203" s="37">
        <f t="shared" si="18"/>
        <v>566</v>
      </c>
      <c r="K203" s="49"/>
      <c r="L203" s="38">
        <f t="shared" si="19"/>
        <v>0</v>
      </c>
      <c r="M203" s="39">
        <f t="shared" si="20"/>
        <v>0</v>
      </c>
      <c r="N203" s="34" t="s">
        <v>22</v>
      </c>
      <c r="O203" s="58"/>
    </row>
    <row r="204" spans="1:15" s="44" customFormat="1" ht="35.25" customHeight="1" x14ac:dyDescent="0.25">
      <c r="A204" s="34">
        <v>196</v>
      </c>
      <c r="B204" s="42" t="s">
        <v>290</v>
      </c>
      <c r="C204" s="34" t="s">
        <v>25</v>
      </c>
      <c r="D204" s="43" t="s">
        <v>330</v>
      </c>
      <c r="E204" s="36" t="s">
        <v>101</v>
      </c>
      <c r="F204" s="17">
        <v>8</v>
      </c>
      <c r="G204" s="47">
        <f t="shared" si="16"/>
        <v>150</v>
      </c>
      <c r="H204" s="47">
        <v>168</v>
      </c>
      <c r="I204" s="37">
        <f t="shared" si="17"/>
        <v>1200</v>
      </c>
      <c r="J204" s="37">
        <f t="shared" si="18"/>
        <v>1344</v>
      </c>
      <c r="K204" s="49"/>
      <c r="L204" s="38">
        <f t="shared" si="19"/>
        <v>0</v>
      </c>
      <c r="M204" s="39">
        <f t="shared" si="20"/>
        <v>0</v>
      </c>
      <c r="N204" s="34" t="s">
        <v>22</v>
      </c>
      <c r="O204" s="58"/>
    </row>
    <row r="205" spans="1:15" s="44" customFormat="1" ht="35.25" customHeight="1" x14ac:dyDescent="0.25">
      <c r="A205" s="34">
        <v>197</v>
      </c>
      <c r="B205" s="42" t="s">
        <v>291</v>
      </c>
      <c r="C205" s="34" t="s">
        <v>25</v>
      </c>
      <c r="D205" s="43" t="s">
        <v>498</v>
      </c>
      <c r="E205" s="36" t="s">
        <v>101</v>
      </c>
      <c r="F205" s="17">
        <v>1</v>
      </c>
      <c r="G205" s="47">
        <f t="shared" si="16"/>
        <v>1199.1071428571429</v>
      </c>
      <c r="H205" s="47">
        <v>1343</v>
      </c>
      <c r="I205" s="37">
        <f t="shared" si="17"/>
        <v>1199.1071428571429</v>
      </c>
      <c r="J205" s="37">
        <f t="shared" si="18"/>
        <v>1343</v>
      </c>
      <c r="K205" s="49"/>
      <c r="L205" s="38">
        <f t="shared" si="19"/>
        <v>0</v>
      </c>
      <c r="M205" s="39">
        <f t="shared" si="20"/>
        <v>0</v>
      </c>
      <c r="N205" s="34" t="s">
        <v>22</v>
      </c>
      <c r="O205" s="58"/>
    </row>
    <row r="206" spans="1:15" s="44" customFormat="1" ht="35.25" customHeight="1" x14ac:dyDescent="0.25">
      <c r="A206" s="34">
        <v>198</v>
      </c>
      <c r="B206" s="42" t="s">
        <v>292</v>
      </c>
      <c r="C206" s="34" t="s">
        <v>25</v>
      </c>
      <c r="D206" s="43" t="s">
        <v>499</v>
      </c>
      <c r="E206" s="36" t="s">
        <v>101</v>
      </c>
      <c r="F206" s="17">
        <v>18</v>
      </c>
      <c r="G206" s="47">
        <f t="shared" si="16"/>
        <v>12.5</v>
      </c>
      <c r="H206" s="47">
        <v>14</v>
      </c>
      <c r="I206" s="37">
        <f t="shared" si="17"/>
        <v>225</v>
      </c>
      <c r="J206" s="37">
        <f t="shared" si="18"/>
        <v>252</v>
      </c>
      <c r="K206" s="49"/>
      <c r="L206" s="38">
        <f t="shared" si="19"/>
        <v>0</v>
      </c>
      <c r="M206" s="39">
        <f t="shared" si="20"/>
        <v>0</v>
      </c>
      <c r="N206" s="34" t="s">
        <v>22</v>
      </c>
      <c r="O206" s="58"/>
    </row>
    <row r="207" spans="1:15" s="44" customFormat="1" ht="35.25" customHeight="1" x14ac:dyDescent="0.25">
      <c r="A207" s="34">
        <v>199</v>
      </c>
      <c r="B207" s="42" t="s">
        <v>293</v>
      </c>
      <c r="C207" s="34" t="s">
        <v>25</v>
      </c>
      <c r="D207" s="43" t="s">
        <v>500</v>
      </c>
      <c r="E207" s="36" t="s">
        <v>101</v>
      </c>
      <c r="F207" s="17">
        <v>7</v>
      </c>
      <c r="G207" s="47">
        <f t="shared" si="16"/>
        <v>21.428571428571427</v>
      </c>
      <c r="H207" s="47">
        <v>24</v>
      </c>
      <c r="I207" s="37">
        <f t="shared" si="17"/>
        <v>150</v>
      </c>
      <c r="J207" s="37">
        <f t="shared" si="18"/>
        <v>168</v>
      </c>
      <c r="K207" s="49"/>
      <c r="L207" s="38">
        <f t="shared" si="19"/>
        <v>0</v>
      </c>
      <c r="M207" s="39">
        <f t="shared" si="20"/>
        <v>0</v>
      </c>
      <c r="N207" s="34" t="s">
        <v>22</v>
      </c>
      <c r="O207" s="58"/>
    </row>
    <row r="208" spans="1:15" s="44" customFormat="1" ht="35.25" customHeight="1" x14ac:dyDescent="0.25">
      <c r="A208" s="34">
        <v>200</v>
      </c>
      <c r="B208" s="42" t="s">
        <v>293</v>
      </c>
      <c r="C208" s="34" t="s">
        <v>25</v>
      </c>
      <c r="D208" s="43" t="s">
        <v>500</v>
      </c>
      <c r="E208" s="36" t="s">
        <v>101</v>
      </c>
      <c r="F208" s="17">
        <v>57</v>
      </c>
      <c r="G208" s="47">
        <f t="shared" si="16"/>
        <v>21.428571428571427</v>
      </c>
      <c r="H208" s="47">
        <v>24</v>
      </c>
      <c r="I208" s="37">
        <f t="shared" si="17"/>
        <v>1221.4285714285713</v>
      </c>
      <c r="J208" s="37">
        <f t="shared" si="18"/>
        <v>1368</v>
      </c>
      <c r="K208" s="49"/>
      <c r="L208" s="38">
        <f t="shared" si="19"/>
        <v>0</v>
      </c>
      <c r="M208" s="39">
        <f t="shared" si="20"/>
        <v>0</v>
      </c>
      <c r="N208" s="34" t="s">
        <v>22</v>
      </c>
      <c r="O208" s="58"/>
    </row>
    <row r="209" spans="1:15" s="44" customFormat="1" ht="35.25" customHeight="1" x14ac:dyDescent="0.25">
      <c r="A209" s="34">
        <v>201</v>
      </c>
      <c r="B209" s="42" t="s">
        <v>294</v>
      </c>
      <c r="C209" s="34" t="s">
        <v>25</v>
      </c>
      <c r="D209" s="43" t="s">
        <v>501</v>
      </c>
      <c r="E209" s="36" t="s">
        <v>101</v>
      </c>
      <c r="F209" s="17">
        <v>1</v>
      </c>
      <c r="G209" s="47">
        <f t="shared" si="16"/>
        <v>107.14285714285714</v>
      </c>
      <c r="H209" s="47">
        <v>120</v>
      </c>
      <c r="I209" s="37">
        <f t="shared" si="17"/>
        <v>107.14285714285714</v>
      </c>
      <c r="J209" s="37">
        <f t="shared" si="18"/>
        <v>120</v>
      </c>
      <c r="K209" s="49"/>
      <c r="L209" s="38">
        <f t="shared" si="19"/>
        <v>0</v>
      </c>
      <c r="M209" s="39">
        <f t="shared" si="20"/>
        <v>0</v>
      </c>
      <c r="N209" s="34" t="s">
        <v>22</v>
      </c>
      <c r="O209" s="58"/>
    </row>
    <row r="210" spans="1:15" s="44" customFormat="1" ht="35.25" customHeight="1" x14ac:dyDescent="0.25">
      <c r="A210" s="34">
        <v>202</v>
      </c>
      <c r="B210" s="42" t="s">
        <v>295</v>
      </c>
      <c r="C210" s="34" t="s">
        <v>25</v>
      </c>
      <c r="D210" s="43" t="s">
        <v>502</v>
      </c>
      <c r="E210" s="36" t="s">
        <v>101</v>
      </c>
      <c r="F210" s="17">
        <v>1</v>
      </c>
      <c r="G210" s="47">
        <f t="shared" si="16"/>
        <v>189.28571428571428</v>
      </c>
      <c r="H210" s="47">
        <v>212</v>
      </c>
      <c r="I210" s="37">
        <f t="shared" si="17"/>
        <v>189.28571428571428</v>
      </c>
      <c r="J210" s="37">
        <f t="shared" si="18"/>
        <v>212</v>
      </c>
      <c r="K210" s="49"/>
      <c r="L210" s="38">
        <f t="shared" si="19"/>
        <v>0</v>
      </c>
      <c r="M210" s="39">
        <f t="shared" si="20"/>
        <v>0</v>
      </c>
      <c r="N210" s="34" t="s">
        <v>22</v>
      </c>
      <c r="O210" s="58"/>
    </row>
    <row r="211" spans="1:15" s="44" customFormat="1" ht="35.25" customHeight="1" x14ac:dyDescent="0.25">
      <c r="A211" s="34">
        <v>203</v>
      </c>
      <c r="B211" s="42" t="s">
        <v>296</v>
      </c>
      <c r="C211" s="34" t="s">
        <v>25</v>
      </c>
      <c r="D211" s="43" t="s">
        <v>503</v>
      </c>
      <c r="E211" s="36" t="s">
        <v>101</v>
      </c>
      <c r="F211" s="17">
        <v>1</v>
      </c>
      <c r="G211" s="47">
        <f t="shared" si="16"/>
        <v>8.0357142857142865</v>
      </c>
      <c r="H211" s="47">
        <v>9</v>
      </c>
      <c r="I211" s="37">
        <f t="shared" si="17"/>
        <v>8.0357142857142865</v>
      </c>
      <c r="J211" s="37">
        <f t="shared" si="18"/>
        <v>9</v>
      </c>
      <c r="K211" s="49"/>
      <c r="L211" s="38">
        <f t="shared" si="19"/>
        <v>0</v>
      </c>
      <c r="M211" s="39">
        <f t="shared" si="20"/>
        <v>0</v>
      </c>
      <c r="N211" s="34" t="s">
        <v>22</v>
      </c>
      <c r="O211" s="58"/>
    </row>
    <row r="212" spans="1:15" s="44" customFormat="1" ht="35.25" customHeight="1" x14ac:dyDescent="0.25">
      <c r="A212" s="34">
        <v>204</v>
      </c>
      <c r="B212" s="42" t="s">
        <v>297</v>
      </c>
      <c r="C212" s="34" t="s">
        <v>25</v>
      </c>
      <c r="D212" s="43" t="s">
        <v>504</v>
      </c>
      <c r="E212" s="36" t="s">
        <v>101</v>
      </c>
      <c r="F212" s="17">
        <v>1</v>
      </c>
      <c r="G212" s="47">
        <f t="shared" si="16"/>
        <v>307.14285714285717</v>
      </c>
      <c r="H212" s="47">
        <v>344</v>
      </c>
      <c r="I212" s="37">
        <f t="shared" si="17"/>
        <v>307.14285714285717</v>
      </c>
      <c r="J212" s="37">
        <f t="shared" si="18"/>
        <v>344</v>
      </c>
      <c r="K212" s="49"/>
      <c r="L212" s="38">
        <f t="shared" si="19"/>
        <v>0</v>
      </c>
      <c r="M212" s="39">
        <f t="shared" si="20"/>
        <v>0</v>
      </c>
      <c r="N212" s="34" t="s">
        <v>22</v>
      </c>
      <c r="O212" s="58"/>
    </row>
    <row r="213" spans="1:15" s="44" customFormat="1" ht="35.25" customHeight="1" x14ac:dyDescent="0.25">
      <c r="A213" s="34">
        <v>205</v>
      </c>
      <c r="B213" s="42" t="s">
        <v>298</v>
      </c>
      <c r="C213" s="34" t="s">
        <v>25</v>
      </c>
      <c r="D213" s="43" t="s">
        <v>505</v>
      </c>
      <c r="E213" s="36" t="s">
        <v>101</v>
      </c>
      <c r="F213" s="17">
        <v>10</v>
      </c>
      <c r="G213" s="47">
        <f t="shared" si="16"/>
        <v>1016.0714285714287</v>
      </c>
      <c r="H213" s="47">
        <v>1138</v>
      </c>
      <c r="I213" s="37">
        <f t="shared" si="17"/>
        <v>10160.714285714286</v>
      </c>
      <c r="J213" s="37">
        <f t="shared" si="18"/>
        <v>11380</v>
      </c>
      <c r="K213" s="49"/>
      <c r="L213" s="38">
        <f t="shared" si="19"/>
        <v>0</v>
      </c>
      <c r="M213" s="39">
        <f t="shared" si="20"/>
        <v>0</v>
      </c>
      <c r="N213" s="34" t="s">
        <v>22</v>
      </c>
      <c r="O213" s="58"/>
    </row>
    <row r="214" spans="1:15" s="44" customFormat="1" ht="35.25" customHeight="1" x14ac:dyDescent="0.25">
      <c r="A214" s="34">
        <v>206</v>
      </c>
      <c r="B214" s="42" t="s">
        <v>299</v>
      </c>
      <c r="C214" s="34" t="s">
        <v>25</v>
      </c>
      <c r="D214" s="43" t="s">
        <v>506</v>
      </c>
      <c r="E214" s="36" t="s">
        <v>101</v>
      </c>
      <c r="F214" s="17">
        <v>20</v>
      </c>
      <c r="G214" s="47">
        <f t="shared" si="16"/>
        <v>16.071428571428573</v>
      </c>
      <c r="H214" s="47">
        <v>18</v>
      </c>
      <c r="I214" s="37">
        <f t="shared" si="17"/>
        <v>321.42857142857144</v>
      </c>
      <c r="J214" s="37">
        <f t="shared" si="18"/>
        <v>360</v>
      </c>
      <c r="K214" s="49"/>
      <c r="L214" s="38">
        <f t="shared" si="19"/>
        <v>0</v>
      </c>
      <c r="M214" s="39">
        <f t="shared" si="20"/>
        <v>0</v>
      </c>
      <c r="N214" s="34" t="s">
        <v>22</v>
      </c>
      <c r="O214" s="58"/>
    </row>
    <row r="215" spans="1:15" s="44" customFormat="1" ht="35.25" customHeight="1" x14ac:dyDescent="0.25">
      <c r="A215" s="34">
        <v>207</v>
      </c>
      <c r="B215" s="42" t="s">
        <v>300</v>
      </c>
      <c r="C215" s="34" t="s">
        <v>25</v>
      </c>
      <c r="D215" s="43" t="s">
        <v>507</v>
      </c>
      <c r="E215" s="36" t="s">
        <v>101</v>
      </c>
      <c r="F215" s="17">
        <v>1</v>
      </c>
      <c r="G215" s="47">
        <f t="shared" si="16"/>
        <v>13532.142857142859</v>
      </c>
      <c r="H215" s="47">
        <v>15156</v>
      </c>
      <c r="I215" s="37">
        <f t="shared" si="17"/>
        <v>13532.142857142859</v>
      </c>
      <c r="J215" s="37">
        <f t="shared" si="18"/>
        <v>15156</v>
      </c>
      <c r="K215" s="49"/>
      <c r="L215" s="38">
        <f t="shared" si="19"/>
        <v>0</v>
      </c>
      <c r="M215" s="39">
        <f t="shared" si="20"/>
        <v>0</v>
      </c>
      <c r="N215" s="34" t="s">
        <v>22</v>
      </c>
      <c r="O215" s="58"/>
    </row>
    <row r="216" spans="1:15" s="44" customFormat="1" ht="35.25" customHeight="1" x14ac:dyDescent="0.25">
      <c r="A216" s="34">
        <v>208</v>
      </c>
      <c r="B216" s="42" t="s">
        <v>301</v>
      </c>
      <c r="C216" s="34" t="s">
        <v>25</v>
      </c>
      <c r="D216" s="43" t="s">
        <v>508</v>
      </c>
      <c r="E216" s="36" t="s">
        <v>101</v>
      </c>
      <c r="F216" s="17">
        <v>1</v>
      </c>
      <c r="G216" s="47">
        <f t="shared" si="16"/>
        <v>6064.2857142857147</v>
      </c>
      <c r="H216" s="47">
        <v>6792</v>
      </c>
      <c r="I216" s="37">
        <f t="shared" si="17"/>
        <v>6064.2857142857147</v>
      </c>
      <c r="J216" s="37">
        <f t="shared" si="18"/>
        <v>6792</v>
      </c>
      <c r="K216" s="49"/>
      <c r="L216" s="38">
        <f t="shared" si="19"/>
        <v>0</v>
      </c>
      <c r="M216" s="39">
        <f t="shared" si="20"/>
        <v>0</v>
      </c>
      <c r="N216" s="34" t="s">
        <v>22</v>
      </c>
      <c r="O216" s="58"/>
    </row>
    <row r="217" spans="1:15" s="44" customFormat="1" ht="35.25" customHeight="1" x14ac:dyDescent="0.25">
      <c r="A217" s="34">
        <v>209</v>
      </c>
      <c r="B217" s="42" t="s">
        <v>302</v>
      </c>
      <c r="C217" s="34" t="s">
        <v>25</v>
      </c>
      <c r="D217" s="43" t="s">
        <v>509</v>
      </c>
      <c r="E217" s="36" t="s">
        <v>101</v>
      </c>
      <c r="F217" s="17">
        <v>6</v>
      </c>
      <c r="G217" s="47">
        <f t="shared" si="16"/>
        <v>58.035714285714292</v>
      </c>
      <c r="H217" s="47">
        <v>65</v>
      </c>
      <c r="I217" s="37">
        <f t="shared" si="17"/>
        <v>348.21428571428578</v>
      </c>
      <c r="J217" s="37">
        <f t="shared" si="18"/>
        <v>390</v>
      </c>
      <c r="K217" s="49"/>
      <c r="L217" s="38">
        <f t="shared" si="19"/>
        <v>0</v>
      </c>
      <c r="M217" s="39">
        <f t="shared" si="20"/>
        <v>0</v>
      </c>
      <c r="N217" s="34" t="s">
        <v>22</v>
      </c>
      <c r="O217" s="58"/>
    </row>
    <row r="218" spans="1:15" s="44" customFormat="1" ht="35.25" customHeight="1" x14ac:dyDescent="0.25">
      <c r="A218" s="34">
        <v>210</v>
      </c>
      <c r="B218" s="42" t="s">
        <v>303</v>
      </c>
      <c r="C218" s="34" t="s">
        <v>25</v>
      </c>
      <c r="D218" s="43" t="s">
        <v>510</v>
      </c>
      <c r="E218" s="36" t="s">
        <v>535</v>
      </c>
      <c r="F218" s="17">
        <v>18</v>
      </c>
      <c r="G218" s="47">
        <f t="shared" si="16"/>
        <v>267.85714285714283</v>
      </c>
      <c r="H218" s="47">
        <v>300</v>
      </c>
      <c r="I218" s="37">
        <f t="shared" si="17"/>
        <v>4821.4285714285706</v>
      </c>
      <c r="J218" s="37">
        <f t="shared" si="18"/>
        <v>5400</v>
      </c>
      <c r="K218" s="49"/>
      <c r="L218" s="38">
        <f t="shared" si="19"/>
        <v>0</v>
      </c>
      <c r="M218" s="39">
        <f t="shared" si="20"/>
        <v>0</v>
      </c>
      <c r="N218" s="34" t="s">
        <v>22</v>
      </c>
      <c r="O218" s="58"/>
    </row>
    <row r="219" spans="1:15" s="44" customFormat="1" ht="35.25" customHeight="1" x14ac:dyDescent="0.25">
      <c r="A219" s="34">
        <v>211</v>
      </c>
      <c r="B219" s="42" t="s">
        <v>304</v>
      </c>
      <c r="C219" s="34" t="s">
        <v>25</v>
      </c>
      <c r="D219" s="43" t="s">
        <v>511</v>
      </c>
      <c r="E219" s="36" t="s">
        <v>101</v>
      </c>
      <c r="F219" s="17">
        <v>1</v>
      </c>
      <c r="G219" s="47">
        <f t="shared" si="16"/>
        <v>8.0357142857142865</v>
      </c>
      <c r="H219" s="47">
        <v>9</v>
      </c>
      <c r="I219" s="37">
        <f t="shared" si="17"/>
        <v>8.0357142857142865</v>
      </c>
      <c r="J219" s="37">
        <f t="shared" si="18"/>
        <v>9</v>
      </c>
      <c r="K219" s="49"/>
      <c r="L219" s="38">
        <f t="shared" si="19"/>
        <v>0</v>
      </c>
      <c r="M219" s="39">
        <f t="shared" si="20"/>
        <v>0</v>
      </c>
      <c r="N219" s="34" t="s">
        <v>22</v>
      </c>
      <c r="O219" s="58"/>
    </row>
    <row r="220" spans="1:15" s="44" customFormat="1" ht="35.25" customHeight="1" x14ac:dyDescent="0.25">
      <c r="A220" s="34">
        <v>212</v>
      </c>
      <c r="B220" s="42" t="s">
        <v>305</v>
      </c>
      <c r="C220" s="34" t="s">
        <v>25</v>
      </c>
      <c r="D220" s="43" t="s">
        <v>512</v>
      </c>
      <c r="E220" s="36" t="s">
        <v>101</v>
      </c>
      <c r="F220" s="17">
        <v>1</v>
      </c>
      <c r="G220" s="47">
        <f t="shared" si="16"/>
        <v>65.178571428571431</v>
      </c>
      <c r="H220" s="47">
        <v>73</v>
      </c>
      <c r="I220" s="37">
        <f t="shared" si="17"/>
        <v>65.178571428571431</v>
      </c>
      <c r="J220" s="37">
        <f t="shared" si="18"/>
        <v>73</v>
      </c>
      <c r="K220" s="49"/>
      <c r="L220" s="38">
        <f t="shared" si="19"/>
        <v>0</v>
      </c>
      <c r="M220" s="39">
        <f t="shared" si="20"/>
        <v>0</v>
      </c>
      <c r="N220" s="34" t="s">
        <v>22</v>
      </c>
      <c r="O220" s="58"/>
    </row>
    <row r="221" spans="1:15" s="44" customFormat="1" ht="35.25" customHeight="1" x14ac:dyDescent="0.25">
      <c r="A221" s="34">
        <v>213</v>
      </c>
      <c r="B221" s="42" t="s">
        <v>306</v>
      </c>
      <c r="C221" s="34" t="s">
        <v>25</v>
      </c>
      <c r="D221" s="43" t="s">
        <v>513</v>
      </c>
      <c r="E221" s="36" t="s">
        <v>101</v>
      </c>
      <c r="F221" s="17">
        <v>5</v>
      </c>
      <c r="G221" s="47">
        <f t="shared" si="16"/>
        <v>307.14285714285717</v>
      </c>
      <c r="H221" s="47">
        <v>344</v>
      </c>
      <c r="I221" s="37">
        <f t="shared" si="17"/>
        <v>1535.7142857142858</v>
      </c>
      <c r="J221" s="37">
        <f t="shared" si="18"/>
        <v>1720</v>
      </c>
      <c r="K221" s="49"/>
      <c r="L221" s="38">
        <f t="shared" si="19"/>
        <v>0</v>
      </c>
      <c r="M221" s="39">
        <f t="shared" si="20"/>
        <v>0</v>
      </c>
      <c r="N221" s="34" t="s">
        <v>22</v>
      </c>
      <c r="O221" s="58"/>
    </row>
    <row r="222" spans="1:15" s="44" customFormat="1" ht="35.25" customHeight="1" x14ac:dyDescent="0.25">
      <c r="A222" s="34">
        <v>214</v>
      </c>
      <c r="B222" s="42" t="s">
        <v>307</v>
      </c>
      <c r="C222" s="34" t="s">
        <v>25</v>
      </c>
      <c r="D222" s="43" t="s">
        <v>514</v>
      </c>
      <c r="E222" s="36" t="s">
        <v>101</v>
      </c>
      <c r="F222" s="17">
        <v>1</v>
      </c>
      <c r="G222" s="47">
        <f t="shared" si="16"/>
        <v>166.96428571428572</v>
      </c>
      <c r="H222" s="47">
        <v>187</v>
      </c>
      <c r="I222" s="37">
        <f t="shared" si="17"/>
        <v>166.96428571428572</v>
      </c>
      <c r="J222" s="37">
        <f t="shared" si="18"/>
        <v>187</v>
      </c>
      <c r="K222" s="49"/>
      <c r="L222" s="38">
        <f t="shared" si="19"/>
        <v>0</v>
      </c>
      <c r="M222" s="39">
        <f t="shared" si="20"/>
        <v>0</v>
      </c>
      <c r="N222" s="34" t="s">
        <v>22</v>
      </c>
      <c r="O222" s="58"/>
    </row>
    <row r="223" spans="1:15" s="44" customFormat="1" ht="35.25" customHeight="1" x14ac:dyDescent="0.25">
      <c r="A223" s="34">
        <v>215</v>
      </c>
      <c r="B223" s="42" t="s">
        <v>308</v>
      </c>
      <c r="C223" s="34" t="s">
        <v>25</v>
      </c>
      <c r="D223" s="43" t="s">
        <v>515</v>
      </c>
      <c r="E223" s="36" t="s">
        <v>101</v>
      </c>
      <c r="F223" s="17">
        <v>16</v>
      </c>
      <c r="G223" s="47">
        <f t="shared" si="16"/>
        <v>111.60714285714286</v>
      </c>
      <c r="H223" s="47">
        <v>125</v>
      </c>
      <c r="I223" s="37">
        <f t="shared" si="17"/>
        <v>1785.7142857142858</v>
      </c>
      <c r="J223" s="37">
        <f t="shared" si="18"/>
        <v>2000</v>
      </c>
      <c r="K223" s="49"/>
      <c r="L223" s="38">
        <f t="shared" si="19"/>
        <v>0</v>
      </c>
      <c r="M223" s="39">
        <f t="shared" si="20"/>
        <v>0</v>
      </c>
      <c r="N223" s="34" t="s">
        <v>22</v>
      </c>
      <c r="O223" s="58"/>
    </row>
    <row r="224" spans="1:15" s="44" customFormat="1" ht="35.25" customHeight="1" x14ac:dyDescent="0.25">
      <c r="A224" s="34">
        <v>216</v>
      </c>
      <c r="B224" s="42" t="s">
        <v>309</v>
      </c>
      <c r="C224" s="34" t="s">
        <v>25</v>
      </c>
      <c r="D224" s="43" t="s">
        <v>516</v>
      </c>
      <c r="E224" s="36" t="s">
        <v>101</v>
      </c>
      <c r="F224" s="17">
        <v>30</v>
      </c>
      <c r="G224" s="47">
        <f t="shared" si="16"/>
        <v>8.9285714285714288</v>
      </c>
      <c r="H224" s="47">
        <v>10</v>
      </c>
      <c r="I224" s="37">
        <f t="shared" si="17"/>
        <v>267.85714285714289</v>
      </c>
      <c r="J224" s="37">
        <f t="shared" si="18"/>
        <v>300</v>
      </c>
      <c r="K224" s="49"/>
      <c r="L224" s="38">
        <f t="shared" si="19"/>
        <v>0</v>
      </c>
      <c r="M224" s="39">
        <f t="shared" si="20"/>
        <v>0</v>
      </c>
      <c r="N224" s="34" t="s">
        <v>22</v>
      </c>
      <c r="O224" s="58"/>
    </row>
    <row r="225" spans="1:15" s="44" customFormat="1" ht="35.25" customHeight="1" x14ac:dyDescent="0.25">
      <c r="A225" s="34">
        <v>217</v>
      </c>
      <c r="B225" s="42" t="s">
        <v>310</v>
      </c>
      <c r="C225" s="34" t="s">
        <v>25</v>
      </c>
      <c r="D225" s="43" t="s">
        <v>517</v>
      </c>
      <c r="E225" s="36" t="s">
        <v>535</v>
      </c>
      <c r="F225" s="17">
        <v>325</v>
      </c>
      <c r="G225" s="47">
        <f t="shared" si="16"/>
        <v>14.285714285714285</v>
      </c>
      <c r="H225" s="47">
        <v>16</v>
      </c>
      <c r="I225" s="37">
        <f t="shared" si="17"/>
        <v>4642.8571428571422</v>
      </c>
      <c r="J225" s="37">
        <f t="shared" si="18"/>
        <v>5200</v>
      </c>
      <c r="K225" s="49"/>
      <c r="L225" s="38">
        <f t="shared" si="19"/>
        <v>0</v>
      </c>
      <c r="M225" s="39">
        <f t="shared" si="20"/>
        <v>0</v>
      </c>
      <c r="N225" s="34" t="s">
        <v>22</v>
      </c>
      <c r="O225" s="58"/>
    </row>
    <row r="226" spans="1:15" s="44" customFormat="1" ht="35.25" customHeight="1" x14ac:dyDescent="0.25">
      <c r="A226" s="34">
        <v>218</v>
      </c>
      <c r="B226" s="42" t="s">
        <v>311</v>
      </c>
      <c r="C226" s="34" t="s">
        <v>25</v>
      </c>
      <c r="D226" s="43" t="s">
        <v>518</v>
      </c>
      <c r="E226" s="36" t="s">
        <v>101</v>
      </c>
      <c r="F226" s="17">
        <v>5</v>
      </c>
      <c r="G226" s="47">
        <f t="shared" si="16"/>
        <v>9035.7142857142862</v>
      </c>
      <c r="H226" s="47">
        <v>10120</v>
      </c>
      <c r="I226" s="37">
        <f t="shared" si="17"/>
        <v>45178.571428571435</v>
      </c>
      <c r="J226" s="37">
        <f t="shared" si="18"/>
        <v>50600</v>
      </c>
      <c r="K226" s="49"/>
      <c r="L226" s="38">
        <f t="shared" si="19"/>
        <v>0</v>
      </c>
      <c r="M226" s="39">
        <f t="shared" si="20"/>
        <v>0</v>
      </c>
      <c r="N226" s="34" t="s">
        <v>22</v>
      </c>
      <c r="O226" s="58"/>
    </row>
    <row r="227" spans="1:15" s="44" customFormat="1" ht="35.25" customHeight="1" x14ac:dyDescent="0.25">
      <c r="A227" s="34">
        <v>219</v>
      </c>
      <c r="B227" s="42" t="s">
        <v>312</v>
      </c>
      <c r="C227" s="34" t="s">
        <v>25</v>
      </c>
      <c r="D227" s="43" t="s">
        <v>519</v>
      </c>
      <c r="E227" s="36" t="s">
        <v>101</v>
      </c>
      <c r="F227" s="17">
        <v>1</v>
      </c>
      <c r="G227" s="47">
        <f t="shared" si="16"/>
        <v>310.71428571428572</v>
      </c>
      <c r="H227" s="47">
        <v>348</v>
      </c>
      <c r="I227" s="37">
        <f t="shared" si="17"/>
        <v>310.71428571428572</v>
      </c>
      <c r="J227" s="37">
        <f t="shared" si="18"/>
        <v>348</v>
      </c>
      <c r="K227" s="49"/>
      <c r="L227" s="38">
        <f t="shared" si="19"/>
        <v>0</v>
      </c>
      <c r="M227" s="39">
        <f t="shared" si="20"/>
        <v>0</v>
      </c>
      <c r="N227" s="34" t="s">
        <v>22</v>
      </c>
      <c r="O227" s="58"/>
    </row>
    <row r="228" spans="1:15" s="44" customFormat="1" ht="35.25" customHeight="1" x14ac:dyDescent="0.25">
      <c r="A228" s="34">
        <v>220</v>
      </c>
      <c r="B228" s="42" t="s">
        <v>313</v>
      </c>
      <c r="C228" s="34" t="s">
        <v>25</v>
      </c>
      <c r="D228" s="43" t="s">
        <v>520</v>
      </c>
      <c r="E228" s="36" t="s">
        <v>101</v>
      </c>
      <c r="F228" s="17">
        <v>1</v>
      </c>
      <c r="G228" s="47">
        <f t="shared" si="16"/>
        <v>307.14285714285717</v>
      </c>
      <c r="H228" s="47">
        <v>344</v>
      </c>
      <c r="I228" s="37">
        <f t="shared" si="17"/>
        <v>307.14285714285717</v>
      </c>
      <c r="J228" s="37">
        <f t="shared" si="18"/>
        <v>344</v>
      </c>
      <c r="K228" s="49"/>
      <c r="L228" s="38">
        <f t="shared" si="19"/>
        <v>0</v>
      </c>
      <c r="M228" s="39">
        <f t="shared" si="20"/>
        <v>0</v>
      </c>
      <c r="N228" s="34" t="s">
        <v>22</v>
      </c>
      <c r="O228" s="58"/>
    </row>
    <row r="229" spans="1:15" s="44" customFormat="1" ht="35.25" customHeight="1" x14ac:dyDescent="0.25">
      <c r="A229" s="34">
        <v>221</v>
      </c>
      <c r="B229" s="42" t="s">
        <v>314</v>
      </c>
      <c r="C229" s="34" t="s">
        <v>25</v>
      </c>
      <c r="D229" s="43" t="s">
        <v>521</v>
      </c>
      <c r="E229" s="36" t="s">
        <v>536</v>
      </c>
      <c r="F229" s="17">
        <v>1119</v>
      </c>
      <c r="G229" s="47">
        <f t="shared" si="16"/>
        <v>2142.8571428571427</v>
      </c>
      <c r="H229" s="47">
        <v>2400</v>
      </c>
      <c r="I229" s="37">
        <f t="shared" si="17"/>
        <v>2397857.1428571427</v>
      </c>
      <c r="J229" s="37">
        <f t="shared" si="18"/>
        <v>2685600</v>
      </c>
      <c r="K229" s="49"/>
      <c r="L229" s="38">
        <f t="shared" si="19"/>
        <v>0</v>
      </c>
      <c r="M229" s="39">
        <f t="shared" si="20"/>
        <v>0</v>
      </c>
      <c r="N229" s="34" t="s">
        <v>22</v>
      </c>
      <c r="O229" s="58"/>
    </row>
    <row r="230" spans="1:15" s="44" customFormat="1" ht="35.25" customHeight="1" x14ac:dyDescent="0.25">
      <c r="A230" s="34">
        <v>222</v>
      </c>
      <c r="B230" s="42" t="s">
        <v>315</v>
      </c>
      <c r="C230" s="34" t="s">
        <v>25</v>
      </c>
      <c r="D230" s="43" t="s">
        <v>522</v>
      </c>
      <c r="E230" s="36" t="s">
        <v>101</v>
      </c>
      <c r="F230" s="17">
        <v>2</v>
      </c>
      <c r="G230" s="47">
        <f t="shared" si="16"/>
        <v>669.64285714285711</v>
      </c>
      <c r="H230" s="47">
        <v>750</v>
      </c>
      <c r="I230" s="37">
        <f t="shared" si="17"/>
        <v>1339.2857142857142</v>
      </c>
      <c r="J230" s="37">
        <f t="shared" si="18"/>
        <v>1500</v>
      </c>
      <c r="K230" s="49"/>
      <c r="L230" s="38">
        <f t="shared" si="19"/>
        <v>0</v>
      </c>
      <c r="M230" s="39">
        <f t="shared" si="20"/>
        <v>0</v>
      </c>
      <c r="N230" s="34" t="s">
        <v>22</v>
      </c>
      <c r="O230" s="58"/>
    </row>
    <row r="231" spans="1:15" s="44" customFormat="1" ht="35.25" customHeight="1" x14ac:dyDescent="0.25">
      <c r="A231" s="34">
        <v>223</v>
      </c>
      <c r="B231" s="42" t="s">
        <v>316</v>
      </c>
      <c r="C231" s="34" t="s">
        <v>25</v>
      </c>
      <c r="D231" s="43" t="s">
        <v>523</v>
      </c>
      <c r="E231" s="36" t="s">
        <v>101</v>
      </c>
      <c r="F231" s="17">
        <v>2</v>
      </c>
      <c r="G231" s="47">
        <f t="shared" si="16"/>
        <v>0.89285714285714279</v>
      </c>
      <c r="H231" s="47">
        <v>1</v>
      </c>
      <c r="I231" s="37">
        <f t="shared" si="17"/>
        <v>1.7857142857142856</v>
      </c>
      <c r="J231" s="37">
        <f t="shared" si="18"/>
        <v>2</v>
      </c>
      <c r="K231" s="49"/>
      <c r="L231" s="38">
        <f t="shared" si="19"/>
        <v>0</v>
      </c>
      <c r="M231" s="39">
        <f t="shared" si="20"/>
        <v>0</v>
      </c>
      <c r="N231" s="34" t="s">
        <v>22</v>
      </c>
      <c r="O231" s="58"/>
    </row>
    <row r="232" spans="1:15" s="44" customFormat="1" ht="35.25" customHeight="1" x14ac:dyDescent="0.25">
      <c r="A232" s="34">
        <v>224</v>
      </c>
      <c r="B232" s="42" t="s">
        <v>317</v>
      </c>
      <c r="C232" s="34" t="s">
        <v>25</v>
      </c>
      <c r="D232" s="43" t="s">
        <v>524</v>
      </c>
      <c r="E232" s="36" t="s">
        <v>101</v>
      </c>
      <c r="F232" s="17">
        <v>28</v>
      </c>
      <c r="G232" s="47">
        <f t="shared" si="16"/>
        <v>39.285714285714285</v>
      </c>
      <c r="H232" s="47">
        <v>44</v>
      </c>
      <c r="I232" s="37">
        <f t="shared" si="17"/>
        <v>1100</v>
      </c>
      <c r="J232" s="37">
        <f t="shared" si="18"/>
        <v>1232</v>
      </c>
      <c r="K232" s="49"/>
      <c r="L232" s="38">
        <f t="shared" si="19"/>
        <v>0</v>
      </c>
      <c r="M232" s="39">
        <f t="shared" si="20"/>
        <v>0</v>
      </c>
      <c r="N232" s="34" t="s">
        <v>22</v>
      </c>
      <c r="O232" s="58"/>
    </row>
    <row r="233" spans="1:15" s="44" customFormat="1" ht="35.25" customHeight="1" x14ac:dyDescent="0.25">
      <c r="A233" s="34">
        <v>225</v>
      </c>
      <c r="B233" s="42" t="s">
        <v>318</v>
      </c>
      <c r="C233" s="34" t="s">
        <v>25</v>
      </c>
      <c r="D233" s="43" t="s">
        <v>525</v>
      </c>
      <c r="E233" s="36" t="s">
        <v>101</v>
      </c>
      <c r="F233" s="17">
        <v>12</v>
      </c>
      <c r="G233" s="47">
        <f t="shared" si="16"/>
        <v>8.9285714285714288</v>
      </c>
      <c r="H233" s="47">
        <v>10</v>
      </c>
      <c r="I233" s="37">
        <f t="shared" si="17"/>
        <v>107.14285714285714</v>
      </c>
      <c r="J233" s="37">
        <f t="shared" si="18"/>
        <v>120</v>
      </c>
      <c r="K233" s="49"/>
      <c r="L233" s="38">
        <f t="shared" si="19"/>
        <v>0</v>
      </c>
      <c r="M233" s="39">
        <f t="shared" si="20"/>
        <v>0</v>
      </c>
      <c r="N233" s="34" t="s">
        <v>22</v>
      </c>
      <c r="O233" s="58"/>
    </row>
    <row r="234" spans="1:15" s="44" customFormat="1" ht="35.25" customHeight="1" x14ac:dyDescent="0.25">
      <c r="A234" s="34">
        <v>226</v>
      </c>
      <c r="B234" s="42" t="s">
        <v>319</v>
      </c>
      <c r="C234" s="34" t="s">
        <v>25</v>
      </c>
      <c r="D234" s="43" t="s">
        <v>526</v>
      </c>
      <c r="E234" s="36" t="s">
        <v>101</v>
      </c>
      <c r="F234" s="17">
        <v>20</v>
      </c>
      <c r="G234" s="47">
        <f t="shared" si="16"/>
        <v>447.32142857142856</v>
      </c>
      <c r="H234" s="47">
        <v>501</v>
      </c>
      <c r="I234" s="37">
        <f t="shared" si="17"/>
        <v>8946.4285714285706</v>
      </c>
      <c r="J234" s="37">
        <f t="shared" si="18"/>
        <v>10020</v>
      </c>
      <c r="K234" s="49"/>
      <c r="L234" s="38">
        <f t="shared" si="19"/>
        <v>0</v>
      </c>
      <c r="M234" s="39">
        <f t="shared" si="20"/>
        <v>0</v>
      </c>
      <c r="N234" s="34" t="s">
        <v>22</v>
      </c>
      <c r="O234" s="58"/>
    </row>
    <row r="235" spans="1:15" s="44" customFormat="1" ht="35.25" customHeight="1" x14ac:dyDescent="0.25">
      <c r="A235" s="34">
        <v>227</v>
      </c>
      <c r="B235" s="42" t="s">
        <v>320</v>
      </c>
      <c r="C235" s="34" t="s">
        <v>25</v>
      </c>
      <c r="D235" s="43" t="s">
        <v>527</v>
      </c>
      <c r="E235" s="36" t="s">
        <v>534</v>
      </c>
      <c r="F235" s="17">
        <v>40</v>
      </c>
      <c r="G235" s="47">
        <f t="shared" si="16"/>
        <v>447.32142857142856</v>
      </c>
      <c r="H235" s="47">
        <v>501</v>
      </c>
      <c r="I235" s="37">
        <f t="shared" si="17"/>
        <v>17892.857142857141</v>
      </c>
      <c r="J235" s="37">
        <f t="shared" si="18"/>
        <v>20040</v>
      </c>
      <c r="K235" s="49"/>
      <c r="L235" s="38">
        <f t="shared" si="19"/>
        <v>0</v>
      </c>
      <c r="M235" s="39">
        <f t="shared" si="20"/>
        <v>0</v>
      </c>
      <c r="N235" s="34" t="s">
        <v>22</v>
      </c>
      <c r="O235" s="58"/>
    </row>
    <row r="236" spans="1:15" s="44" customFormat="1" ht="35.25" customHeight="1" x14ac:dyDescent="0.25">
      <c r="A236" s="34">
        <v>228</v>
      </c>
      <c r="B236" s="42" t="s">
        <v>321</v>
      </c>
      <c r="C236" s="34" t="s">
        <v>25</v>
      </c>
      <c r="D236" s="43" t="s">
        <v>528</v>
      </c>
      <c r="E236" s="36" t="s">
        <v>101</v>
      </c>
      <c r="F236" s="17">
        <v>5</v>
      </c>
      <c r="G236" s="47">
        <f t="shared" si="16"/>
        <v>8.0357142857142865</v>
      </c>
      <c r="H236" s="47">
        <v>9</v>
      </c>
      <c r="I236" s="37">
        <f t="shared" si="17"/>
        <v>40.178571428571431</v>
      </c>
      <c r="J236" s="37">
        <f t="shared" si="18"/>
        <v>45</v>
      </c>
      <c r="K236" s="49"/>
      <c r="L236" s="38">
        <f t="shared" si="19"/>
        <v>0</v>
      </c>
      <c r="M236" s="39">
        <f t="shared" si="20"/>
        <v>0</v>
      </c>
      <c r="N236" s="34" t="s">
        <v>22</v>
      </c>
      <c r="O236" s="58"/>
    </row>
    <row r="237" spans="1:15" s="44" customFormat="1" ht="35.25" customHeight="1" x14ac:dyDescent="0.25">
      <c r="A237" s="34">
        <v>229</v>
      </c>
      <c r="B237" s="42" t="s">
        <v>322</v>
      </c>
      <c r="C237" s="34" t="s">
        <v>25</v>
      </c>
      <c r="D237" s="43" t="s">
        <v>529</v>
      </c>
      <c r="E237" s="36" t="s">
        <v>101</v>
      </c>
      <c r="F237" s="17">
        <v>8</v>
      </c>
      <c r="G237" s="47">
        <f t="shared" si="16"/>
        <v>23.214285714285715</v>
      </c>
      <c r="H237" s="47">
        <v>26</v>
      </c>
      <c r="I237" s="37">
        <f t="shared" si="17"/>
        <v>185.71428571428572</v>
      </c>
      <c r="J237" s="37">
        <f t="shared" si="18"/>
        <v>208</v>
      </c>
      <c r="K237" s="49"/>
      <c r="L237" s="38">
        <f t="shared" si="19"/>
        <v>0</v>
      </c>
      <c r="M237" s="39">
        <f t="shared" si="20"/>
        <v>0</v>
      </c>
      <c r="N237" s="34" t="s">
        <v>22</v>
      </c>
      <c r="O237" s="58"/>
    </row>
    <row r="238" spans="1:15" s="44" customFormat="1" ht="35.25" customHeight="1" x14ac:dyDescent="0.25">
      <c r="A238" s="34">
        <v>230</v>
      </c>
      <c r="B238" s="42" t="s">
        <v>323</v>
      </c>
      <c r="C238" s="34" t="s">
        <v>25</v>
      </c>
      <c r="D238" s="43" t="s">
        <v>530</v>
      </c>
      <c r="E238" s="36" t="s">
        <v>101</v>
      </c>
      <c r="F238" s="17">
        <v>1</v>
      </c>
      <c r="G238" s="47">
        <f t="shared" si="16"/>
        <v>714.28571428571433</v>
      </c>
      <c r="H238" s="47">
        <v>800</v>
      </c>
      <c r="I238" s="37">
        <f t="shared" si="17"/>
        <v>714.28571428571433</v>
      </c>
      <c r="J238" s="37">
        <f t="shared" si="18"/>
        <v>800</v>
      </c>
      <c r="K238" s="49"/>
      <c r="L238" s="38">
        <f t="shared" si="19"/>
        <v>0</v>
      </c>
      <c r="M238" s="39">
        <f t="shared" si="20"/>
        <v>0</v>
      </c>
      <c r="N238" s="34" t="s">
        <v>22</v>
      </c>
      <c r="O238" s="58"/>
    </row>
    <row r="239" spans="1:15" s="44" customFormat="1" ht="35.25" customHeight="1" x14ac:dyDescent="0.25">
      <c r="A239" s="34">
        <v>231</v>
      </c>
      <c r="B239" s="42" t="s">
        <v>324</v>
      </c>
      <c r="C239" s="34" t="s">
        <v>25</v>
      </c>
      <c r="D239" s="43" t="s">
        <v>531</v>
      </c>
      <c r="E239" s="36" t="s">
        <v>535</v>
      </c>
      <c r="F239" s="17">
        <v>24</v>
      </c>
      <c r="G239" s="47">
        <f t="shared" si="16"/>
        <v>5674.1071428571431</v>
      </c>
      <c r="H239" s="47">
        <v>6355</v>
      </c>
      <c r="I239" s="37">
        <f t="shared" si="17"/>
        <v>136178.57142857142</v>
      </c>
      <c r="J239" s="37">
        <f t="shared" si="18"/>
        <v>152520</v>
      </c>
      <c r="K239" s="49"/>
      <c r="L239" s="38">
        <f t="shared" si="19"/>
        <v>0</v>
      </c>
      <c r="M239" s="39">
        <f t="shared" si="20"/>
        <v>0</v>
      </c>
      <c r="N239" s="34" t="s">
        <v>22</v>
      </c>
      <c r="O239" s="58"/>
    </row>
    <row r="240" spans="1:15" s="44" customFormat="1" ht="35.25" customHeight="1" x14ac:dyDescent="0.25">
      <c r="A240" s="34">
        <v>232</v>
      </c>
      <c r="B240" s="42" t="s">
        <v>325</v>
      </c>
      <c r="C240" s="34" t="s">
        <v>25</v>
      </c>
      <c r="D240" s="43" t="s">
        <v>532</v>
      </c>
      <c r="E240" s="36" t="s">
        <v>101</v>
      </c>
      <c r="F240" s="17">
        <v>3</v>
      </c>
      <c r="G240" s="47">
        <f t="shared" si="16"/>
        <v>5119.6428571428569</v>
      </c>
      <c r="H240" s="47">
        <v>5734</v>
      </c>
      <c r="I240" s="37">
        <f t="shared" si="17"/>
        <v>15358.928571428571</v>
      </c>
      <c r="J240" s="37">
        <f t="shared" si="18"/>
        <v>17202</v>
      </c>
      <c r="K240" s="49"/>
      <c r="L240" s="38">
        <f t="shared" si="19"/>
        <v>0</v>
      </c>
      <c r="M240" s="39">
        <f t="shared" si="20"/>
        <v>0</v>
      </c>
      <c r="N240" s="34" t="s">
        <v>22</v>
      </c>
      <c r="O240" s="58"/>
    </row>
    <row r="241" spans="1:15" ht="30" customHeight="1" x14ac:dyDescent="0.25">
      <c r="A241" s="60" t="s">
        <v>9</v>
      </c>
      <c r="B241" s="60"/>
      <c r="C241" s="60"/>
      <c r="D241" s="60"/>
      <c r="E241" s="60"/>
      <c r="F241" s="60"/>
      <c r="G241" s="45"/>
      <c r="H241" s="33"/>
      <c r="I241" s="23">
        <f>SUM(I9:I240)</f>
        <v>14747141.919642866</v>
      </c>
      <c r="J241" s="23">
        <f>SUM(J9:J240)</f>
        <v>16516798.949999999</v>
      </c>
      <c r="K241" s="50"/>
      <c r="L241" s="24">
        <f>SUM(L9:L240)</f>
        <v>0</v>
      </c>
      <c r="M241" s="24">
        <f>SUM(M9:M240)</f>
        <v>0</v>
      </c>
      <c r="N241" s="30"/>
      <c r="O241" s="59"/>
    </row>
    <row r="242" spans="1:15" ht="31.5" customHeight="1" x14ac:dyDescent="0.35">
      <c r="A242" s="2"/>
      <c r="B242" s="1"/>
      <c r="C242" s="1"/>
      <c r="D242" s="1"/>
      <c r="E242" s="1"/>
      <c r="F242" s="1"/>
      <c r="G242" s="1"/>
      <c r="H242" s="1"/>
      <c r="I242" s="51"/>
      <c r="J242" s="1"/>
      <c r="K242" s="1"/>
    </row>
    <row r="243" spans="1:15" ht="20.25" customHeight="1" x14ac:dyDescent="0.3">
      <c r="A243" s="57" t="s">
        <v>18</v>
      </c>
      <c r="B243" s="57"/>
      <c r="C243" s="57"/>
      <c r="D243" s="57"/>
      <c r="E243" s="61">
        <f>L241</f>
        <v>0</v>
      </c>
      <c r="F243" s="61"/>
      <c r="G243" s="46"/>
      <c r="H243" s="20"/>
      <c r="I243" s="10"/>
      <c r="J243" s="10"/>
      <c r="K243" s="10"/>
      <c r="L243" s="13"/>
      <c r="M243" s="13"/>
      <c r="N243" s="13"/>
      <c r="O243" s="13"/>
    </row>
    <row r="244" spans="1:15" ht="20.25" customHeight="1" x14ac:dyDescent="0.3">
      <c r="A244" s="57" t="s">
        <v>23</v>
      </c>
      <c r="B244" s="57"/>
      <c r="C244" s="57"/>
      <c r="D244" s="57"/>
      <c r="E244" s="61">
        <f>M241-L241</f>
        <v>0</v>
      </c>
      <c r="F244" s="61"/>
      <c r="G244" s="46"/>
      <c r="H244" s="20"/>
      <c r="I244" s="10"/>
      <c r="J244" s="10"/>
      <c r="K244" s="10"/>
      <c r="L244" s="13"/>
      <c r="M244" s="13"/>
      <c r="N244" s="13"/>
      <c r="O244" s="13"/>
    </row>
    <row r="245" spans="1:15" ht="47.25" customHeight="1" x14ac:dyDescent="0.25">
      <c r="A245" s="62" t="s">
        <v>24</v>
      </c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</row>
    <row r="246" spans="1:15" ht="20.25" x14ac:dyDescent="0.3">
      <c r="A246" s="4" t="s">
        <v>15</v>
      </c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3"/>
      <c r="M246" s="13"/>
      <c r="N246" s="13"/>
      <c r="O246" s="13"/>
    </row>
    <row r="247" spans="1:15" ht="20.25" x14ac:dyDescent="0.3">
      <c r="A247" s="4" t="s">
        <v>10</v>
      </c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3"/>
      <c r="M247" s="13"/>
      <c r="N247" s="13"/>
      <c r="O247" s="13"/>
    </row>
    <row r="248" spans="1:15" ht="20.25" x14ac:dyDescent="0.3">
      <c r="A248" s="4"/>
      <c r="B248" s="10" t="s">
        <v>11</v>
      </c>
      <c r="C248" s="10"/>
      <c r="D248" s="10"/>
      <c r="E248" s="10"/>
      <c r="F248" s="10"/>
      <c r="G248" s="10"/>
      <c r="H248" s="10"/>
      <c r="I248" s="10"/>
      <c r="J248" s="10"/>
      <c r="K248" s="10"/>
      <c r="L248" s="13"/>
      <c r="M248" s="13"/>
      <c r="N248" s="13"/>
      <c r="O248" s="13"/>
    </row>
    <row r="249" spans="1:15" ht="36.75" customHeight="1" x14ac:dyDescent="0.35">
      <c r="A249" s="18" t="s">
        <v>27</v>
      </c>
      <c r="B249" s="53" t="s">
        <v>100</v>
      </c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</row>
    <row r="250" spans="1:15" ht="25.5" x14ac:dyDescent="0.35">
      <c r="A250" s="18"/>
      <c r="B250" s="65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</row>
    <row r="251" spans="1:15" ht="20.25" customHeight="1" x14ac:dyDescent="0.25">
      <c r="A251" s="66" t="s">
        <v>28</v>
      </c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</row>
    <row r="252" spans="1:15" ht="42.6" customHeight="1" x14ac:dyDescent="0.25">
      <c r="A252" s="66" t="s">
        <v>29</v>
      </c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</row>
    <row r="253" spans="1:15" ht="20.25" x14ac:dyDescent="0.25">
      <c r="A253" s="32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</row>
    <row r="254" spans="1:15" ht="21" thickBot="1" x14ac:dyDescent="0.3">
      <c r="A254" s="67"/>
      <c r="B254" s="67"/>
      <c r="C254" s="67"/>
      <c r="D254" s="67"/>
      <c r="E254" s="4"/>
      <c r="F254" s="4"/>
      <c r="G254" s="4"/>
      <c r="H254" s="4"/>
      <c r="I254" s="4"/>
      <c r="J254" s="4"/>
      <c r="K254" s="4"/>
      <c r="L254" s="63"/>
      <c r="M254" s="63"/>
      <c r="N254" s="63"/>
      <c r="O254" s="63"/>
    </row>
    <row r="255" spans="1:15" ht="20.25" customHeight="1" x14ac:dyDescent="0.25">
      <c r="A255" s="68" t="s">
        <v>12</v>
      </c>
      <c r="B255" s="68"/>
      <c r="C255" s="68"/>
      <c r="D255" s="68"/>
      <c r="E255" s="4"/>
      <c r="F255" s="4"/>
      <c r="G255" s="4"/>
      <c r="H255" s="4"/>
      <c r="I255" s="4"/>
      <c r="J255" s="4"/>
      <c r="K255" s="4"/>
      <c r="L255" s="64"/>
      <c r="M255" s="64"/>
      <c r="N255" s="64"/>
      <c r="O255" s="64"/>
    </row>
    <row r="256" spans="1:15" ht="20.25" x14ac:dyDescent="0.25">
      <c r="A256" s="32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</row>
    <row r="257" spans="1:15" ht="21" thickBot="1" x14ac:dyDescent="0.3">
      <c r="A257" s="32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63"/>
      <c r="M257" s="63"/>
      <c r="N257" s="63"/>
      <c r="O257" s="63"/>
    </row>
    <row r="258" spans="1:15" ht="20.25" x14ac:dyDescent="0.25">
      <c r="A258" s="32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64"/>
      <c r="M258" s="64"/>
      <c r="N258" s="64"/>
      <c r="O258" s="64"/>
    </row>
  </sheetData>
  <autoFilter ref="A8:O241"/>
  <mergeCells count="22">
    <mergeCell ref="L257:O257"/>
    <mergeCell ref="L258:O258"/>
    <mergeCell ref="B250:O250"/>
    <mergeCell ref="A251:O251"/>
    <mergeCell ref="A252:O252"/>
    <mergeCell ref="A254:D254"/>
    <mergeCell ref="L254:O254"/>
    <mergeCell ref="A255:D255"/>
    <mergeCell ref="L255:O255"/>
    <mergeCell ref="B249:O249"/>
    <mergeCell ref="A2:O2"/>
    <mergeCell ref="A3:O3"/>
    <mergeCell ref="A4:O4"/>
    <mergeCell ref="A5:O5"/>
    <mergeCell ref="A6:O6"/>
    <mergeCell ref="O10:O241"/>
    <mergeCell ref="A241:F241"/>
    <mergeCell ref="A243:D243"/>
    <mergeCell ref="E243:F243"/>
    <mergeCell ref="A244:D244"/>
    <mergeCell ref="E244:F244"/>
    <mergeCell ref="A245:O24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opLeftCell="A37" zoomScale="70" zoomScaleNormal="70" workbookViewId="0">
      <selection sqref="A1:XFD1048576"/>
    </sheetView>
  </sheetViews>
  <sheetFormatPr defaultRowHeight="15" x14ac:dyDescent="0.25"/>
  <cols>
    <col min="1" max="1" width="6.42578125" customWidth="1"/>
    <col min="2" max="2" width="18.28515625" bestFit="1" customWidth="1"/>
    <col min="3" max="3" width="9.85546875" customWidth="1"/>
    <col min="4" max="4" width="82.5703125" customWidth="1"/>
    <col min="5" max="5" width="9.85546875" customWidth="1"/>
    <col min="6" max="6" width="15.28515625" customWidth="1"/>
    <col min="7" max="7" width="21.85546875" customWidth="1"/>
    <col min="8" max="9" width="22.28515625" customWidth="1"/>
    <col min="10" max="10" width="27.28515625" customWidth="1"/>
    <col min="11" max="11" width="32.42578125" customWidth="1"/>
    <col min="12" max="12" width="13.5703125" customWidth="1"/>
    <col min="13" max="13" width="48.140625" customWidth="1"/>
  </cols>
  <sheetData>
    <row r="1" spans="1:13" ht="21" x14ac:dyDescent="0.35">
      <c r="A1" s="7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0.25" x14ac:dyDescent="0.25">
      <c r="A2" s="54" t="s">
        <v>13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20.25" x14ac:dyDescent="0.25">
      <c r="A3" s="54" t="s">
        <v>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3" ht="20.25" x14ac:dyDescent="0.25">
      <c r="A4" s="55" t="s">
        <v>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ht="20.25" x14ac:dyDescent="0.25">
      <c r="A5" s="56" t="s">
        <v>14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ht="20.25" x14ac:dyDescent="0.25">
      <c r="A6" s="69" t="s">
        <v>89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3" ht="21" x14ac:dyDescent="0.35">
      <c r="A7" s="5"/>
      <c r="B7" s="6"/>
      <c r="C7" s="6"/>
      <c r="D7" s="6"/>
      <c r="E7" s="6"/>
      <c r="F7" s="6"/>
      <c r="G7" s="6"/>
      <c r="H7" s="6"/>
      <c r="I7" s="6"/>
      <c r="J7" s="14"/>
      <c r="K7" s="15" t="s">
        <v>19</v>
      </c>
      <c r="L7" s="11"/>
      <c r="M7" s="11"/>
    </row>
    <row r="8" spans="1:13" ht="139.15" customHeight="1" x14ac:dyDescent="0.25">
      <c r="A8" s="9" t="s">
        <v>7</v>
      </c>
      <c r="B8" s="9" t="s">
        <v>16</v>
      </c>
      <c r="C8" s="9" t="s">
        <v>3</v>
      </c>
      <c r="D8" s="9" t="s">
        <v>4</v>
      </c>
      <c r="E8" s="9" t="s">
        <v>1</v>
      </c>
      <c r="F8" s="9" t="s">
        <v>8</v>
      </c>
      <c r="G8" s="9" t="s">
        <v>32</v>
      </c>
      <c r="H8" s="9" t="s">
        <v>21</v>
      </c>
      <c r="I8" s="9" t="s">
        <v>26</v>
      </c>
      <c r="J8" s="9" t="s">
        <v>30</v>
      </c>
      <c r="K8" s="9" t="s">
        <v>31</v>
      </c>
      <c r="L8" s="9" t="s">
        <v>6</v>
      </c>
      <c r="M8" s="9" t="s">
        <v>17</v>
      </c>
    </row>
    <row r="9" spans="1:13" ht="33" x14ac:dyDescent="0.25">
      <c r="A9" s="30">
        <v>1</v>
      </c>
      <c r="B9" s="29" t="s">
        <v>95</v>
      </c>
      <c r="C9" s="12" t="s">
        <v>25</v>
      </c>
      <c r="D9" s="31" t="s">
        <v>91</v>
      </c>
      <c r="E9" s="19" t="s">
        <v>20</v>
      </c>
      <c r="F9" s="17">
        <v>1</v>
      </c>
      <c r="G9" s="21">
        <v>658702</v>
      </c>
      <c r="H9" s="28">
        <f t="shared" ref="H9:H12" si="0">G9/112*100*F9</f>
        <v>588126.78571428568</v>
      </c>
      <c r="I9" s="28">
        <f t="shared" ref="I9:I12" si="1">G9*F9</f>
        <v>658702</v>
      </c>
      <c r="J9" s="26">
        <f>K9*100/112</f>
        <v>0</v>
      </c>
      <c r="K9" s="16"/>
      <c r="L9" s="27" t="s">
        <v>22</v>
      </c>
      <c r="M9" s="70" t="s">
        <v>90</v>
      </c>
    </row>
    <row r="10" spans="1:13" ht="33" x14ac:dyDescent="0.25">
      <c r="A10" s="30">
        <v>2</v>
      </c>
      <c r="B10" s="29" t="s">
        <v>96</v>
      </c>
      <c r="C10" s="12" t="s">
        <v>25</v>
      </c>
      <c r="D10" s="31" t="s">
        <v>91</v>
      </c>
      <c r="E10" s="19" t="s">
        <v>20</v>
      </c>
      <c r="F10" s="17">
        <v>1</v>
      </c>
      <c r="G10" s="21">
        <v>658702</v>
      </c>
      <c r="H10" s="28">
        <f t="shared" si="0"/>
        <v>588126.78571428568</v>
      </c>
      <c r="I10" s="28">
        <f t="shared" si="1"/>
        <v>658702</v>
      </c>
      <c r="J10" s="26">
        <f t="shared" ref="J10:J12" si="2">K10*100/112</f>
        <v>0</v>
      </c>
      <c r="K10" s="16"/>
      <c r="L10" s="27" t="s">
        <v>22</v>
      </c>
      <c r="M10" s="71"/>
    </row>
    <row r="11" spans="1:13" ht="33" x14ac:dyDescent="0.25">
      <c r="A11" s="30">
        <v>3</v>
      </c>
      <c r="B11" s="29" t="s">
        <v>93</v>
      </c>
      <c r="C11" s="12" t="s">
        <v>25</v>
      </c>
      <c r="D11" s="31" t="s">
        <v>92</v>
      </c>
      <c r="E11" s="19" t="s">
        <v>20</v>
      </c>
      <c r="F11" s="17">
        <v>1</v>
      </c>
      <c r="G11" s="21">
        <v>132550</v>
      </c>
      <c r="H11" s="28">
        <f t="shared" si="0"/>
        <v>118348.21428571429</v>
      </c>
      <c r="I11" s="28">
        <f t="shared" si="1"/>
        <v>132550</v>
      </c>
      <c r="J11" s="26" t="e">
        <f t="shared" si="2"/>
        <v>#VALUE!</v>
      </c>
      <c r="K11" s="16" t="s">
        <v>99</v>
      </c>
      <c r="L11" s="27" t="s">
        <v>22</v>
      </c>
      <c r="M11" s="71"/>
    </row>
    <row r="12" spans="1:13" ht="33" x14ac:dyDescent="0.25">
      <c r="A12" s="30">
        <v>4</v>
      </c>
      <c r="B12" s="29" t="s">
        <v>94</v>
      </c>
      <c r="C12" s="12" t="s">
        <v>25</v>
      </c>
      <c r="D12" s="31" t="s">
        <v>37</v>
      </c>
      <c r="E12" s="19" t="s">
        <v>20</v>
      </c>
      <c r="F12" s="17">
        <v>1</v>
      </c>
      <c r="G12" s="21">
        <v>4959</v>
      </c>
      <c r="H12" s="28">
        <f t="shared" si="0"/>
        <v>4427.6785714285716</v>
      </c>
      <c r="I12" s="28">
        <f t="shared" si="1"/>
        <v>4959</v>
      </c>
      <c r="J12" s="26" t="e">
        <f t="shared" si="2"/>
        <v>#VALUE!</v>
      </c>
      <c r="K12" s="16" t="s">
        <v>99</v>
      </c>
      <c r="L12" s="27" t="s">
        <v>22</v>
      </c>
      <c r="M12" s="71"/>
    </row>
    <row r="13" spans="1:13" ht="33" customHeight="1" x14ac:dyDescent="0.25">
      <c r="A13" s="30">
        <v>5</v>
      </c>
      <c r="B13" s="29" t="s">
        <v>53</v>
      </c>
      <c r="C13" s="12" t="s">
        <v>25</v>
      </c>
      <c r="D13" s="31" t="s">
        <v>34</v>
      </c>
      <c r="E13" s="19" t="s">
        <v>20</v>
      </c>
      <c r="F13" s="17">
        <v>1</v>
      </c>
      <c r="G13" s="21">
        <v>38621</v>
      </c>
      <c r="H13" s="28">
        <f>G13/112*100*F13</f>
        <v>34483.035714285717</v>
      </c>
      <c r="I13" s="28">
        <f>G13*F13</f>
        <v>38621</v>
      </c>
      <c r="J13" s="26" t="e">
        <f>K13*100/112</f>
        <v>#VALUE!</v>
      </c>
      <c r="K13" s="16" t="s">
        <v>99</v>
      </c>
      <c r="L13" s="27" t="s">
        <v>22</v>
      </c>
      <c r="M13" s="71"/>
    </row>
    <row r="14" spans="1:13" ht="33" x14ac:dyDescent="0.25">
      <c r="A14" s="30">
        <v>6</v>
      </c>
      <c r="B14" s="29" t="s">
        <v>54</v>
      </c>
      <c r="C14" s="12" t="s">
        <v>25</v>
      </c>
      <c r="D14" s="31" t="s">
        <v>35</v>
      </c>
      <c r="E14" s="19" t="s">
        <v>20</v>
      </c>
      <c r="F14" s="17">
        <v>1</v>
      </c>
      <c r="G14" s="21">
        <v>4506</v>
      </c>
      <c r="H14" s="28">
        <f t="shared" ref="H14:H45" si="3">G14/112*100*F14</f>
        <v>4023.2142857142853</v>
      </c>
      <c r="I14" s="28">
        <f t="shared" ref="I14:I45" si="4">G14*F14</f>
        <v>4506</v>
      </c>
      <c r="J14" s="26" t="e">
        <f t="shared" ref="J14:J48" si="5">K14*100/112</f>
        <v>#VALUE!</v>
      </c>
      <c r="K14" s="16" t="s">
        <v>99</v>
      </c>
      <c r="L14" s="27" t="s">
        <v>22</v>
      </c>
      <c r="M14" s="71"/>
    </row>
    <row r="15" spans="1:13" ht="33" x14ac:dyDescent="0.25">
      <c r="A15" s="30">
        <v>7</v>
      </c>
      <c r="B15" s="29" t="s">
        <v>55</v>
      </c>
      <c r="C15" s="12" t="s">
        <v>25</v>
      </c>
      <c r="D15" s="31" t="s">
        <v>36</v>
      </c>
      <c r="E15" s="19" t="s">
        <v>20</v>
      </c>
      <c r="F15" s="17">
        <v>1</v>
      </c>
      <c r="G15" s="21">
        <v>6437</v>
      </c>
      <c r="H15" s="28">
        <f t="shared" si="3"/>
        <v>5747.3214285714284</v>
      </c>
      <c r="I15" s="28">
        <f t="shared" si="4"/>
        <v>6437</v>
      </c>
      <c r="J15" s="26" t="e">
        <f t="shared" si="5"/>
        <v>#VALUE!</v>
      </c>
      <c r="K15" s="16" t="s">
        <v>99</v>
      </c>
      <c r="L15" s="27" t="s">
        <v>22</v>
      </c>
      <c r="M15" s="71"/>
    </row>
    <row r="16" spans="1:13" ht="33" x14ac:dyDescent="0.25">
      <c r="A16" s="30">
        <v>8</v>
      </c>
      <c r="B16" s="29" t="s">
        <v>56</v>
      </c>
      <c r="C16" s="12" t="s">
        <v>25</v>
      </c>
      <c r="D16" s="31" t="s">
        <v>37</v>
      </c>
      <c r="E16" s="19" t="s">
        <v>20</v>
      </c>
      <c r="F16" s="17">
        <v>1</v>
      </c>
      <c r="G16" s="21">
        <v>4959</v>
      </c>
      <c r="H16" s="28">
        <f t="shared" si="3"/>
        <v>4427.6785714285716</v>
      </c>
      <c r="I16" s="28">
        <f t="shared" si="4"/>
        <v>4959</v>
      </c>
      <c r="J16" s="26" t="e">
        <f t="shared" si="5"/>
        <v>#VALUE!</v>
      </c>
      <c r="K16" s="16" t="s">
        <v>99</v>
      </c>
      <c r="L16" s="27" t="s">
        <v>22</v>
      </c>
      <c r="M16" s="71"/>
    </row>
    <row r="17" spans="1:13" ht="33" x14ac:dyDescent="0.25">
      <c r="A17" s="30">
        <v>9</v>
      </c>
      <c r="B17" s="29" t="s">
        <v>57</v>
      </c>
      <c r="C17" s="12" t="s">
        <v>25</v>
      </c>
      <c r="D17" s="31" t="s">
        <v>37</v>
      </c>
      <c r="E17" s="19" t="s">
        <v>20</v>
      </c>
      <c r="F17" s="17">
        <v>1</v>
      </c>
      <c r="G17" s="21">
        <v>4959</v>
      </c>
      <c r="H17" s="28">
        <f t="shared" si="3"/>
        <v>4427.6785714285716</v>
      </c>
      <c r="I17" s="28">
        <f t="shared" si="4"/>
        <v>4959</v>
      </c>
      <c r="J17" s="26" t="e">
        <f t="shared" si="5"/>
        <v>#VALUE!</v>
      </c>
      <c r="K17" s="16" t="s">
        <v>99</v>
      </c>
      <c r="L17" s="27" t="s">
        <v>22</v>
      </c>
      <c r="M17" s="71"/>
    </row>
    <row r="18" spans="1:13" ht="33" x14ac:dyDescent="0.25">
      <c r="A18" s="30">
        <v>10</v>
      </c>
      <c r="B18" s="29" t="s">
        <v>58</v>
      </c>
      <c r="C18" s="12" t="s">
        <v>25</v>
      </c>
      <c r="D18" s="31" t="s">
        <v>37</v>
      </c>
      <c r="E18" s="19" t="s">
        <v>20</v>
      </c>
      <c r="F18" s="17">
        <v>1</v>
      </c>
      <c r="G18" s="21">
        <v>4959</v>
      </c>
      <c r="H18" s="28">
        <f t="shared" si="3"/>
        <v>4427.6785714285716</v>
      </c>
      <c r="I18" s="28">
        <f t="shared" si="4"/>
        <v>4959</v>
      </c>
      <c r="J18" s="26" t="e">
        <f t="shared" si="5"/>
        <v>#VALUE!</v>
      </c>
      <c r="K18" s="16" t="s">
        <v>99</v>
      </c>
      <c r="L18" s="27" t="s">
        <v>22</v>
      </c>
      <c r="M18" s="71"/>
    </row>
    <row r="19" spans="1:13" ht="33" x14ac:dyDescent="0.25">
      <c r="A19" s="30">
        <v>11</v>
      </c>
      <c r="B19" s="29" t="s">
        <v>59</v>
      </c>
      <c r="C19" s="12" t="s">
        <v>25</v>
      </c>
      <c r="D19" s="31" t="s">
        <v>36</v>
      </c>
      <c r="E19" s="19" t="s">
        <v>20</v>
      </c>
      <c r="F19" s="17">
        <v>1</v>
      </c>
      <c r="G19" s="21">
        <v>6437</v>
      </c>
      <c r="H19" s="28">
        <f t="shared" si="3"/>
        <v>5747.3214285714284</v>
      </c>
      <c r="I19" s="28">
        <f t="shared" si="4"/>
        <v>6437</v>
      </c>
      <c r="J19" s="26" t="e">
        <f t="shared" si="5"/>
        <v>#VALUE!</v>
      </c>
      <c r="K19" s="16" t="s">
        <v>99</v>
      </c>
      <c r="L19" s="27" t="s">
        <v>22</v>
      </c>
      <c r="M19" s="71"/>
    </row>
    <row r="20" spans="1:13" ht="33" x14ac:dyDescent="0.25">
      <c r="A20" s="30">
        <v>12</v>
      </c>
      <c r="B20" s="29" t="s">
        <v>60</v>
      </c>
      <c r="C20" s="12" t="s">
        <v>25</v>
      </c>
      <c r="D20" s="31" t="s">
        <v>35</v>
      </c>
      <c r="E20" s="19" t="s">
        <v>20</v>
      </c>
      <c r="F20" s="17">
        <v>1</v>
      </c>
      <c r="G20" s="21">
        <v>4506</v>
      </c>
      <c r="H20" s="28">
        <f t="shared" si="3"/>
        <v>4023.2142857142853</v>
      </c>
      <c r="I20" s="28">
        <f t="shared" si="4"/>
        <v>4506</v>
      </c>
      <c r="J20" s="26" t="e">
        <f t="shared" si="5"/>
        <v>#VALUE!</v>
      </c>
      <c r="K20" s="16" t="s">
        <v>99</v>
      </c>
      <c r="L20" s="27" t="s">
        <v>22</v>
      </c>
      <c r="M20" s="71"/>
    </row>
    <row r="21" spans="1:13" ht="33" x14ac:dyDescent="0.25">
      <c r="A21" s="30">
        <v>13</v>
      </c>
      <c r="B21" s="29" t="s">
        <v>61</v>
      </c>
      <c r="C21" s="12" t="s">
        <v>25</v>
      </c>
      <c r="D21" s="31" t="s">
        <v>38</v>
      </c>
      <c r="E21" s="19" t="s">
        <v>20</v>
      </c>
      <c r="F21" s="17">
        <v>1</v>
      </c>
      <c r="G21" s="21">
        <v>76026</v>
      </c>
      <c r="H21" s="28">
        <f t="shared" si="3"/>
        <v>67880.357142857145</v>
      </c>
      <c r="I21" s="28">
        <f t="shared" si="4"/>
        <v>76026</v>
      </c>
      <c r="J21" s="26" t="e">
        <f t="shared" si="5"/>
        <v>#VALUE!</v>
      </c>
      <c r="K21" s="16" t="s">
        <v>99</v>
      </c>
      <c r="L21" s="27" t="s">
        <v>22</v>
      </c>
      <c r="M21" s="71"/>
    </row>
    <row r="22" spans="1:13" ht="33" x14ac:dyDescent="0.25">
      <c r="A22" s="30">
        <v>14</v>
      </c>
      <c r="B22" s="29" t="s">
        <v>62</v>
      </c>
      <c r="C22" s="12" t="s">
        <v>25</v>
      </c>
      <c r="D22" s="31" t="s">
        <v>38</v>
      </c>
      <c r="E22" s="19" t="s">
        <v>20</v>
      </c>
      <c r="F22" s="17">
        <v>1</v>
      </c>
      <c r="G22" s="21">
        <v>76026</v>
      </c>
      <c r="H22" s="28">
        <f t="shared" si="3"/>
        <v>67880.357142857145</v>
      </c>
      <c r="I22" s="28">
        <f t="shared" si="4"/>
        <v>76026</v>
      </c>
      <c r="J22" s="26" t="e">
        <f t="shared" si="5"/>
        <v>#VALUE!</v>
      </c>
      <c r="K22" s="16" t="s">
        <v>99</v>
      </c>
      <c r="L22" s="27" t="s">
        <v>22</v>
      </c>
      <c r="M22" s="71"/>
    </row>
    <row r="23" spans="1:13" ht="33" x14ac:dyDescent="0.25">
      <c r="A23" s="30">
        <v>15</v>
      </c>
      <c r="B23" s="29" t="s">
        <v>63</v>
      </c>
      <c r="C23" s="12" t="s">
        <v>25</v>
      </c>
      <c r="D23" s="31" t="s">
        <v>39</v>
      </c>
      <c r="E23" s="19" t="s">
        <v>20</v>
      </c>
      <c r="F23" s="17">
        <v>1</v>
      </c>
      <c r="G23" s="21">
        <v>2980</v>
      </c>
      <c r="H23" s="28">
        <f t="shared" si="3"/>
        <v>2660.7142857142858</v>
      </c>
      <c r="I23" s="28">
        <f t="shared" si="4"/>
        <v>2980</v>
      </c>
      <c r="J23" s="26" t="e">
        <f t="shared" si="5"/>
        <v>#VALUE!</v>
      </c>
      <c r="K23" s="16" t="s">
        <v>99</v>
      </c>
      <c r="L23" s="27" t="s">
        <v>22</v>
      </c>
      <c r="M23" s="71"/>
    </row>
    <row r="24" spans="1:13" ht="33" x14ac:dyDescent="0.25">
      <c r="A24" s="30">
        <v>16</v>
      </c>
      <c r="B24" s="29" t="s">
        <v>64</v>
      </c>
      <c r="C24" s="12" t="s">
        <v>25</v>
      </c>
      <c r="D24" s="31" t="s">
        <v>39</v>
      </c>
      <c r="E24" s="19" t="s">
        <v>20</v>
      </c>
      <c r="F24" s="17">
        <v>1</v>
      </c>
      <c r="G24" s="21">
        <v>2980</v>
      </c>
      <c r="H24" s="28">
        <f t="shared" si="3"/>
        <v>2660.7142857142858</v>
      </c>
      <c r="I24" s="28">
        <f t="shared" si="4"/>
        <v>2980</v>
      </c>
      <c r="J24" s="26" t="e">
        <f t="shared" si="5"/>
        <v>#VALUE!</v>
      </c>
      <c r="K24" s="16" t="s">
        <v>99</v>
      </c>
      <c r="L24" s="27" t="s">
        <v>22</v>
      </c>
      <c r="M24" s="71"/>
    </row>
    <row r="25" spans="1:13" ht="33" x14ac:dyDescent="0.25">
      <c r="A25" s="30">
        <v>17</v>
      </c>
      <c r="B25" s="29" t="s">
        <v>65</v>
      </c>
      <c r="C25" s="12" t="s">
        <v>25</v>
      </c>
      <c r="D25" s="31" t="s">
        <v>40</v>
      </c>
      <c r="E25" s="19" t="s">
        <v>20</v>
      </c>
      <c r="F25" s="17">
        <v>1</v>
      </c>
      <c r="G25" s="21">
        <v>71209</v>
      </c>
      <c r="H25" s="28">
        <f t="shared" si="3"/>
        <v>63579.46428571429</v>
      </c>
      <c r="I25" s="28">
        <f t="shared" si="4"/>
        <v>71209</v>
      </c>
      <c r="J25" s="26" t="e">
        <f t="shared" si="5"/>
        <v>#VALUE!</v>
      </c>
      <c r="K25" s="16" t="s">
        <v>99</v>
      </c>
      <c r="L25" s="27" t="s">
        <v>22</v>
      </c>
      <c r="M25" s="71"/>
    </row>
    <row r="26" spans="1:13" ht="33" x14ac:dyDescent="0.25">
      <c r="A26" s="30">
        <v>18</v>
      </c>
      <c r="B26" s="29" t="s">
        <v>66</v>
      </c>
      <c r="C26" s="12" t="s">
        <v>25</v>
      </c>
      <c r="D26" s="31" t="s">
        <v>40</v>
      </c>
      <c r="E26" s="19" t="s">
        <v>20</v>
      </c>
      <c r="F26" s="17">
        <v>1</v>
      </c>
      <c r="G26" s="21">
        <v>71209</v>
      </c>
      <c r="H26" s="28">
        <f t="shared" si="3"/>
        <v>63579.46428571429</v>
      </c>
      <c r="I26" s="28">
        <f t="shared" si="4"/>
        <v>71209</v>
      </c>
      <c r="J26" s="26">
        <f t="shared" si="5"/>
        <v>0</v>
      </c>
      <c r="K26" s="16"/>
      <c r="L26" s="27" t="s">
        <v>22</v>
      </c>
      <c r="M26" s="71"/>
    </row>
    <row r="27" spans="1:13" ht="33" x14ac:dyDescent="0.25">
      <c r="A27" s="30">
        <v>19</v>
      </c>
      <c r="B27" s="29" t="s">
        <v>67</v>
      </c>
      <c r="C27" s="12" t="s">
        <v>25</v>
      </c>
      <c r="D27" s="31" t="s">
        <v>40</v>
      </c>
      <c r="E27" s="19" t="s">
        <v>20</v>
      </c>
      <c r="F27" s="17">
        <v>1</v>
      </c>
      <c r="G27" s="21">
        <v>71209</v>
      </c>
      <c r="H27" s="28">
        <f t="shared" si="3"/>
        <v>63579.46428571429</v>
      </c>
      <c r="I27" s="28">
        <f t="shared" si="4"/>
        <v>71209</v>
      </c>
      <c r="J27" s="26">
        <f t="shared" si="5"/>
        <v>0</v>
      </c>
      <c r="K27" s="16"/>
      <c r="L27" s="27" t="s">
        <v>22</v>
      </c>
      <c r="M27" s="71"/>
    </row>
    <row r="28" spans="1:13" ht="33" x14ac:dyDescent="0.25">
      <c r="A28" s="30">
        <v>20</v>
      </c>
      <c r="B28" s="29" t="s">
        <v>68</v>
      </c>
      <c r="C28" s="12" t="s">
        <v>25</v>
      </c>
      <c r="D28" s="31" t="s">
        <v>40</v>
      </c>
      <c r="E28" s="19" t="s">
        <v>20</v>
      </c>
      <c r="F28" s="17">
        <v>1</v>
      </c>
      <c r="G28" s="21">
        <v>71209</v>
      </c>
      <c r="H28" s="28">
        <f t="shared" si="3"/>
        <v>63579.46428571429</v>
      </c>
      <c r="I28" s="28">
        <f t="shared" si="4"/>
        <v>71209</v>
      </c>
      <c r="J28" s="26">
        <f t="shared" si="5"/>
        <v>0</v>
      </c>
      <c r="K28" s="16"/>
      <c r="L28" s="27" t="s">
        <v>22</v>
      </c>
      <c r="M28" s="71"/>
    </row>
    <row r="29" spans="1:13" ht="33" x14ac:dyDescent="0.25">
      <c r="A29" s="30">
        <v>21</v>
      </c>
      <c r="B29" s="29" t="s">
        <v>69</v>
      </c>
      <c r="C29" s="12" t="s">
        <v>25</v>
      </c>
      <c r="D29" s="31" t="s">
        <v>41</v>
      </c>
      <c r="E29" s="19" t="s">
        <v>20</v>
      </c>
      <c r="F29" s="17">
        <v>1</v>
      </c>
      <c r="G29" s="21">
        <v>3326</v>
      </c>
      <c r="H29" s="28">
        <f t="shared" si="3"/>
        <v>2969.6428571428573</v>
      </c>
      <c r="I29" s="28">
        <f t="shared" si="4"/>
        <v>3326</v>
      </c>
      <c r="J29" s="26" t="e">
        <f t="shared" si="5"/>
        <v>#VALUE!</v>
      </c>
      <c r="K29" s="16" t="s">
        <v>99</v>
      </c>
      <c r="L29" s="27" t="s">
        <v>22</v>
      </c>
      <c r="M29" s="71"/>
    </row>
    <row r="30" spans="1:13" ht="33" x14ac:dyDescent="0.25">
      <c r="A30" s="30">
        <v>22</v>
      </c>
      <c r="B30" s="29" t="s">
        <v>70</v>
      </c>
      <c r="C30" s="12" t="s">
        <v>25</v>
      </c>
      <c r="D30" s="31" t="s">
        <v>41</v>
      </c>
      <c r="E30" s="19" t="s">
        <v>20</v>
      </c>
      <c r="F30" s="17">
        <v>1</v>
      </c>
      <c r="G30" s="21">
        <v>3326</v>
      </c>
      <c r="H30" s="28">
        <f t="shared" si="3"/>
        <v>2969.6428571428573</v>
      </c>
      <c r="I30" s="28">
        <f t="shared" si="4"/>
        <v>3326</v>
      </c>
      <c r="J30" s="26" t="e">
        <f t="shared" si="5"/>
        <v>#VALUE!</v>
      </c>
      <c r="K30" s="16" t="s">
        <v>99</v>
      </c>
      <c r="L30" s="27" t="s">
        <v>22</v>
      </c>
      <c r="M30" s="71"/>
    </row>
    <row r="31" spans="1:13" ht="33" x14ac:dyDescent="0.25">
      <c r="A31" s="30">
        <v>23</v>
      </c>
      <c r="B31" s="29" t="s">
        <v>71</v>
      </c>
      <c r="C31" s="12" t="s">
        <v>25</v>
      </c>
      <c r="D31" s="31" t="s">
        <v>42</v>
      </c>
      <c r="E31" s="19" t="s">
        <v>20</v>
      </c>
      <c r="F31" s="17">
        <v>1</v>
      </c>
      <c r="G31" s="21">
        <v>18399</v>
      </c>
      <c r="H31" s="28">
        <f t="shared" si="3"/>
        <v>16427.678571428572</v>
      </c>
      <c r="I31" s="28">
        <f t="shared" si="4"/>
        <v>18399</v>
      </c>
      <c r="J31" s="26">
        <f t="shared" si="5"/>
        <v>0</v>
      </c>
      <c r="K31" s="16"/>
      <c r="L31" s="27" t="s">
        <v>22</v>
      </c>
      <c r="M31" s="71"/>
    </row>
    <row r="32" spans="1:13" ht="33" x14ac:dyDescent="0.25">
      <c r="A32" s="30">
        <v>24</v>
      </c>
      <c r="B32" s="29" t="s">
        <v>72</v>
      </c>
      <c r="C32" s="12" t="s">
        <v>25</v>
      </c>
      <c r="D32" s="31" t="s">
        <v>43</v>
      </c>
      <c r="E32" s="19" t="s">
        <v>20</v>
      </c>
      <c r="F32" s="17">
        <v>1</v>
      </c>
      <c r="G32" s="21">
        <v>281781</v>
      </c>
      <c r="H32" s="28">
        <f t="shared" si="3"/>
        <v>251590.17857142858</v>
      </c>
      <c r="I32" s="28">
        <f t="shared" si="4"/>
        <v>281781</v>
      </c>
      <c r="J32" s="26">
        <f t="shared" si="5"/>
        <v>0</v>
      </c>
      <c r="K32" s="16"/>
      <c r="L32" s="27" t="s">
        <v>22</v>
      </c>
      <c r="M32" s="71"/>
    </row>
    <row r="33" spans="1:13" ht="33" x14ac:dyDescent="0.25">
      <c r="A33" s="30">
        <v>25</v>
      </c>
      <c r="B33" s="29" t="s">
        <v>73</v>
      </c>
      <c r="C33" s="12" t="s">
        <v>25</v>
      </c>
      <c r="D33" s="31" t="s">
        <v>43</v>
      </c>
      <c r="E33" s="19" t="s">
        <v>20</v>
      </c>
      <c r="F33" s="17">
        <v>1</v>
      </c>
      <c r="G33" s="21">
        <v>281781</v>
      </c>
      <c r="H33" s="28">
        <f t="shared" si="3"/>
        <v>251590.17857142858</v>
      </c>
      <c r="I33" s="28">
        <f t="shared" si="4"/>
        <v>281781</v>
      </c>
      <c r="J33" s="26">
        <f t="shared" si="5"/>
        <v>0</v>
      </c>
      <c r="K33" s="16"/>
      <c r="L33" s="27" t="s">
        <v>22</v>
      </c>
      <c r="M33" s="71"/>
    </row>
    <row r="34" spans="1:13" ht="33" x14ac:dyDescent="0.25">
      <c r="A34" s="30">
        <v>26</v>
      </c>
      <c r="B34" s="29" t="s">
        <v>74</v>
      </c>
      <c r="C34" s="12" t="s">
        <v>25</v>
      </c>
      <c r="D34" s="31" t="s">
        <v>44</v>
      </c>
      <c r="E34" s="19" t="s">
        <v>20</v>
      </c>
      <c r="F34" s="17">
        <v>1</v>
      </c>
      <c r="G34" s="21">
        <v>281781</v>
      </c>
      <c r="H34" s="28">
        <f t="shared" si="3"/>
        <v>251590.17857142858</v>
      </c>
      <c r="I34" s="28">
        <f t="shared" si="4"/>
        <v>281781</v>
      </c>
      <c r="J34" s="26">
        <f t="shared" si="5"/>
        <v>0</v>
      </c>
      <c r="K34" s="16"/>
      <c r="L34" s="27" t="s">
        <v>22</v>
      </c>
      <c r="M34" s="71"/>
    </row>
    <row r="35" spans="1:13" ht="33" x14ac:dyDescent="0.25">
      <c r="A35" s="30">
        <v>27</v>
      </c>
      <c r="B35" s="29" t="s">
        <v>75</v>
      </c>
      <c r="C35" s="12" t="s">
        <v>25</v>
      </c>
      <c r="D35" s="31" t="s">
        <v>44</v>
      </c>
      <c r="E35" s="19" t="s">
        <v>20</v>
      </c>
      <c r="F35" s="17">
        <v>1</v>
      </c>
      <c r="G35" s="21">
        <v>281781</v>
      </c>
      <c r="H35" s="28">
        <f t="shared" si="3"/>
        <v>251590.17857142858</v>
      </c>
      <c r="I35" s="28">
        <f t="shared" si="4"/>
        <v>281781</v>
      </c>
      <c r="J35" s="26">
        <f t="shared" si="5"/>
        <v>0</v>
      </c>
      <c r="K35" s="16"/>
      <c r="L35" s="27" t="s">
        <v>22</v>
      </c>
      <c r="M35" s="71"/>
    </row>
    <row r="36" spans="1:13" ht="33" x14ac:dyDescent="0.25">
      <c r="A36" s="30">
        <v>28</v>
      </c>
      <c r="B36" s="29" t="s">
        <v>76</v>
      </c>
      <c r="C36" s="12" t="s">
        <v>25</v>
      </c>
      <c r="D36" s="31" t="s">
        <v>45</v>
      </c>
      <c r="E36" s="19" t="s">
        <v>20</v>
      </c>
      <c r="F36" s="17">
        <v>1</v>
      </c>
      <c r="G36" s="21">
        <v>7867</v>
      </c>
      <c r="H36" s="28">
        <f t="shared" si="3"/>
        <v>7024.1071428571431</v>
      </c>
      <c r="I36" s="28">
        <f t="shared" si="4"/>
        <v>7867</v>
      </c>
      <c r="J36" s="26" t="e">
        <f t="shared" si="5"/>
        <v>#VALUE!</v>
      </c>
      <c r="K36" s="16" t="s">
        <v>99</v>
      </c>
      <c r="L36" s="27" t="s">
        <v>22</v>
      </c>
      <c r="M36" s="71"/>
    </row>
    <row r="37" spans="1:13" ht="33" x14ac:dyDescent="0.25">
      <c r="A37" s="30">
        <v>29</v>
      </c>
      <c r="B37" s="29" t="s">
        <v>77</v>
      </c>
      <c r="C37" s="12" t="s">
        <v>25</v>
      </c>
      <c r="D37" s="31" t="s">
        <v>46</v>
      </c>
      <c r="E37" s="19" t="s">
        <v>20</v>
      </c>
      <c r="F37" s="17">
        <v>1</v>
      </c>
      <c r="G37" s="21">
        <v>1342</v>
      </c>
      <c r="H37" s="28">
        <f t="shared" si="3"/>
        <v>1198.2142857142858</v>
      </c>
      <c r="I37" s="28">
        <f t="shared" si="4"/>
        <v>1342</v>
      </c>
      <c r="J37" s="26" t="e">
        <f t="shared" si="5"/>
        <v>#VALUE!</v>
      </c>
      <c r="K37" s="16" t="s">
        <v>99</v>
      </c>
      <c r="L37" s="27" t="s">
        <v>22</v>
      </c>
      <c r="M37" s="71"/>
    </row>
    <row r="38" spans="1:13" ht="37.5" x14ac:dyDescent="0.25">
      <c r="A38" s="30">
        <v>30</v>
      </c>
      <c r="B38" s="29" t="s">
        <v>78</v>
      </c>
      <c r="C38" s="12" t="s">
        <v>25</v>
      </c>
      <c r="D38" s="31" t="s">
        <v>47</v>
      </c>
      <c r="E38" s="19" t="s">
        <v>20</v>
      </c>
      <c r="F38" s="17">
        <v>1</v>
      </c>
      <c r="G38" s="21">
        <v>1418480</v>
      </c>
      <c r="H38" s="28">
        <f t="shared" si="3"/>
        <v>1266500</v>
      </c>
      <c r="I38" s="28">
        <f t="shared" si="4"/>
        <v>1418480</v>
      </c>
      <c r="J38" s="26">
        <f t="shared" si="5"/>
        <v>0</v>
      </c>
      <c r="K38" s="16"/>
      <c r="L38" s="27" t="s">
        <v>22</v>
      </c>
      <c r="M38" s="71"/>
    </row>
    <row r="39" spans="1:13" ht="33" x14ac:dyDescent="0.25">
      <c r="A39" s="30">
        <v>31</v>
      </c>
      <c r="B39" s="29" t="s">
        <v>79</v>
      </c>
      <c r="C39" s="12" t="s">
        <v>25</v>
      </c>
      <c r="D39" s="31" t="s">
        <v>48</v>
      </c>
      <c r="E39" s="19" t="s">
        <v>20</v>
      </c>
      <c r="F39" s="17">
        <v>1</v>
      </c>
      <c r="G39" s="21">
        <v>7629</v>
      </c>
      <c r="H39" s="28">
        <f t="shared" si="3"/>
        <v>6811.6071428571431</v>
      </c>
      <c r="I39" s="28">
        <f t="shared" si="4"/>
        <v>7629</v>
      </c>
      <c r="J39" s="26">
        <f t="shared" si="5"/>
        <v>0</v>
      </c>
      <c r="K39" s="16"/>
      <c r="L39" s="27" t="s">
        <v>22</v>
      </c>
      <c r="M39" s="71"/>
    </row>
    <row r="40" spans="1:13" ht="37.5" x14ac:dyDescent="0.25">
      <c r="A40" s="30">
        <v>32</v>
      </c>
      <c r="B40" s="29" t="s">
        <v>80</v>
      </c>
      <c r="C40" s="12" t="s">
        <v>25</v>
      </c>
      <c r="D40" s="31" t="s">
        <v>49</v>
      </c>
      <c r="E40" s="19" t="s">
        <v>20</v>
      </c>
      <c r="F40" s="17">
        <v>1</v>
      </c>
      <c r="G40" s="21">
        <v>535</v>
      </c>
      <c r="H40" s="28">
        <f t="shared" si="3"/>
        <v>477.67857142857144</v>
      </c>
      <c r="I40" s="28">
        <f t="shared" si="4"/>
        <v>535</v>
      </c>
      <c r="J40" s="26" t="e">
        <f t="shared" si="5"/>
        <v>#VALUE!</v>
      </c>
      <c r="K40" s="16" t="s">
        <v>99</v>
      </c>
      <c r="L40" s="27" t="s">
        <v>22</v>
      </c>
      <c r="M40" s="71"/>
    </row>
    <row r="41" spans="1:13" ht="33" x14ac:dyDescent="0.25">
      <c r="A41" s="30">
        <v>33</v>
      </c>
      <c r="B41" s="29" t="s">
        <v>81</v>
      </c>
      <c r="C41" s="12" t="s">
        <v>25</v>
      </c>
      <c r="D41" s="31" t="s">
        <v>50</v>
      </c>
      <c r="E41" s="19" t="s">
        <v>20</v>
      </c>
      <c r="F41" s="17">
        <v>1</v>
      </c>
      <c r="G41" s="21">
        <v>281781</v>
      </c>
      <c r="H41" s="28">
        <f t="shared" si="3"/>
        <v>251590.17857142858</v>
      </c>
      <c r="I41" s="28">
        <f t="shared" si="4"/>
        <v>281781</v>
      </c>
      <c r="J41" s="26">
        <f t="shared" si="5"/>
        <v>0</v>
      </c>
      <c r="K41" s="16"/>
      <c r="L41" s="27" t="s">
        <v>22</v>
      </c>
      <c r="M41" s="71"/>
    </row>
    <row r="42" spans="1:13" ht="33" x14ac:dyDescent="0.25">
      <c r="A42" s="30">
        <v>34</v>
      </c>
      <c r="B42" s="29" t="s">
        <v>82</v>
      </c>
      <c r="C42" s="12" t="s">
        <v>25</v>
      </c>
      <c r="D42" s="31" t="s">
        <v>50</v>
      </c>
      <c r="E42" s="19" t="s">
        <v>20</v>
      </c>
      <c r="F42" s="17">
        <v>1</v>
      </c>
      <c r="G42" s="21">
        <v>281781</v>
      </c>
      <c r="H42" s="28">
        <f t="shared" si="3"/>
        <v>251590.17857142858</v>
      </c>
      <c r="I42" s="28">
        <f t="shared" si="4"/>
        <v>281781</v>
      </c>
      <c r="J42" s="26">
        <f t="shared" si="5"/>
        <v>0</v>
      </c>
      <c r="K42" s="16"/>
      <c r="L42" s="27" t="s">
        <v>22</v>
      </c>
      <c r="M42" s="71"/>
    </row>
    <row r="43" spans="1:13" ht="33" x14ac:dyDescent="0.25">
      <c r="A43" s="30">
        <v>35</v>
      </c>
      <c r="B43" s="29" t="s">
        <v>83</v>
      </c>
      <c r="C43" s="12" t="s">
        <v>25</v>
      </c>
      <c r="D43" s="31" t="s">
        <v>51</v>
      </c>
      <c r="E43" s="19" t="s">
        <v>20</v>
      </c>
      <c r="F43" s="17">
        <v>1</v>
      </c>
      <c r="G43" s="21">
        <v>14638</v>
      </c>
      <c r="H43" s="28">
        <f t="shared" si="3"/>
        <v>13069.642857142859</v>
      </c>
      <c r="I43" s="28">
        <f t="shared" si="4"/>
        <v>14638</v>
      </c>
      <c r="J43" s="26" t="e">
        <f t="shared" si="5"/>
        <v>#VALUE!</v>
      </c>
      <c r="K43" s="16" t="s">
        <v>99</v>
      </c>
      <c r="L43" s="27" t="s">
        <v>22</v>
      </c>
      <c r="M43" s="71"/>
    </row>
    <row r="44" spans="1:13" ht="37.5" x14ac:dyDescent="0.25">
      <c r="A44" s="30">
        <v>36</v>
      </c>
      <c r="B44" s="29" t="s">
        <v>84</v>
      </c>
      <c r="C44" s="12" t="s">
        <v>25</v>
      </c>
      <c r="D44" s="31" t="s">
        <v>33</v>
      </c>
      <c r="E44" s="19" t="s">
        <v>20</v>
      </c>
      <c r="F44" s="17">
        <v>1</v>
      </c>
      <c r="G44" s="21">
        <v>4673</v>
      </c>
      <c r="H44" s="28">
        <f t="shared" si="3"/>
        <v>4172.3214285714284</v>
      </c>
      <c r="I44" s="28">
        <f t="shared" si="4"/>
        <v>4673</v>
      </c>
      <c r="J44" s="26" t="e">
        <f t="shared" si="5"/>
        <v>#VALUE!</v>
      </c>
      <c r="K44" s="16" t="s">
        <v>99</v>
      </c>
      <c r="L44" s="27" t="s">
        <v>22</v>
      </c>
      <c r="M44" s="71"/>
    </row>
    <row r="45" spans="1:13" ht="37.5" x14ac:dyDescent="0.25">
      <c r="A45" s="30">
        <v>37</v>
      </c>
      <c r="B45" s="29" t="s">
        <v>85</v>
      </c>
      <c r="C45" s="12" t="s">
        <v>25</v>
      </c>
      <c r="D45" s="31" t="s">
        <v>33</v>
      </c>
      <c r="E45" s="19" t="s">
        <v>20</v>
      </c>
      <c r="F45" s="17">
        <v>1</v>
      </c>
      <c r="G45" s="21">
        <v>4673</v>
      </c>
      <c r="H45" s="28">
        <f t="shared" si="3"/>
        <v>4172.3214285714284</v>
      </c>
      <c r="I45" s="28">
        <f t="shared" si="4"/>
        <v>4673</v>
      </c>
      <c r="J45" s="26" t="e">
        <f t="shared" si="5"/>
        <v>#VALUE!</v>
      </c>
      <c r="K45" s="16" t="s">
        <v>99</v>
      </c>
      <c r="L45" s="27" t="s">
        <v>22</v>
      </c>
      <c r="M45" s="71"/>
    </row>
    <row r="46" spans="1:13" ht="33" x14ac:dyDescent="0.25">
      <c r="A46" s="30">
        <v>38</v>
      </c>
      <c r="B46" s="29" t="s">
        <v>86</v>
      </c>
      <c r="C46" s="12" t="s">
        <v>25</v>
      </c>
      <c r="D46" s="31" t="s">
        <v>52</v>
      </c>
      <c r="E46" s="19" t="s">
        <v>20</v>
      </c>
      <c r="F46" s="17">
        <v>1</v>
      </c>
      <c r="G46" s="21">
        <v>12500</v>
      </c>
      <c r="H46" s="28">
        <f>G46/112*100*F46</f>
        <v>11160.714285714286</v>
      </c>
      <c r="I46" s="28">
        <f>G46*F46</f>
        <v>12500</v>
      </c>
      <c r="J46" s="26">
        <f t="shared" si="5"/>
        <v>0</v>
      </c>
      <c r="K46" s="16"/>
      <c r="L46" s="27" t="s">
        <v>22</v>
      </c>
      <c r="M46" s="71"/>
    </row>
    <row r="47" spans="1:13" ht="33" x14ac:dyDescent="0.25">
      <c r="A47" s="30">
        <v>39</v>
      </c>
      <c r="B47" s="29" t="s">
        <v>87</v>
      </c>
      <c r="C47" s="12" t="s">
        <v>25</v>
      </c>
      <c r="D47" s="31" t="s">
        <v>52</v>
      </c>
      <c r="E47" s="19" t="s">
        <v>20</v>
      </c>
      <c r="F47" s="17">
        <v>1</v>
      </c>
      <c r="G47" s="21">
        <v>12500</v>
      </c>
      <c r="H47" s="28">
        <f>G47/112*100*F47</f>
        <v>11160.714285714286</v>
      </c>
      <c r="I47" s="28">
        <f>G47*F47</f>
        <v>12500</v>
      </c>
      <c r="J47" s="26">
        <f t="shared" si="5"/>
        <v>0</v>
      </c>
      <c r="K47" s="16"/>
      <c r="L47" s="27" t="s">
        <v>22</v>
      </c>
      <c r="M47" s="71"/>
    </row>
    <row r="48" spans="1:13" ht="35.25" customHeight="1" x14ac:dyDescent="0.25">
      <c r="A48" s="30">
        <v>40</v>
      </c>
      <c r="B48" s="29" t="s">
        <v>88</v>
      </c>
      <c r="C48" s="12" t="s">
        <v>25</v>
      </c>
      <c r="D48" s="31" t="s">
        <v>52</v>
      </c>
      <c r="E48" s="19" t="s">
        <v>20</v>
      </c>
      <c r="F48" s="17">
        <v>2</v>
      </c>
      <c r="G48" s="21">
        <v>12500</v>
      </c>
      <c r="H48" s="28">
        <f>G48/112*100*F48</f>
        <v>22321.428571428572</v>
      </c>
      <c r="I48" s="28">
        <f>G48*F48</f>
        <v>25000</v>
      </c>
      <c r="J48" s="26">
        <f t="shared" si="5"/>
        <v>0</v>
      </c>
      <c r="K48" s="16"/>
      <c r="L48" s="27" t="s">
        <v>22</v>
      </c>
      <c r="M48" s="71"/>
    </row>
    <row r="49" spans="1:13" ht="30" customHeight="1" x14ac:dyDescent="0.25">
      <c r="A49" s="60" t="s">
        <v>9</v>
      </c>
      <c r="B49" s="60"/>
      <c r="C49" s="60"/>
      <c r="D49" s="60"/>
      <c r="E49" s="60"/>
      <c r="F49" s="60"/>
      <c r="G49" s="22"/>
      <c r="H49" s="23">
        <f>SUM(H9:H48)</f>
        <v>4641713.3928571437</v>
      </c>
      <c r="I49" s="23">
        <f>SUM(I9:I48)</f>
        <v>5198719</v>
      </c>
      <c r="J49" s="24" t="e">
        <f>SUM(J9:J48)</f>
        <v>#VALUE!</v>
      </c>
      <c r="K49" s="25">
        <f>SUM(K9:K48)</f>
        <v>0</v>
      </c>
      <c r="L49" s="9" t="s">
        <v>22</v>
      </c>
      <c r="M49" s="72"/>
    </row>
    <row r="50" spans="1:13" ht="51.75" customHeight="1" x14ac:dyDescent="0.25">
      <c r="A50" s="2"/>
      <c r="B50" s="1"/>
      <c r="C50" s="1"/>
      <c r="D50" s="1"/>
      <c r="E50" s="1"/>
      <c r="F50" s="1"/>
      <c r="G50" s="1"/>
      <c r="H50" s="1"/>
      <c r="I50" s="1"/>
    </row>
    <row r="51" spans="1:13" ht="20.25" customHeight="1" x14ac:dyDescent="0.3">
      <c r="A51" s="57" t="s">
        <v>18</v>
      </c>
      <c r="B51" s="57"/>
      <c r="C51" s="57"/>
      <c r="D51" s="57"/>
      <c r="E51" s="61" t="e">
        <f>J49</f>
        <v>#VALUE!</v>
      </c>
      <c r="F51" s="61"/>
      <c r="G51" s="20"/>
      <c r="H51" s="10"/>
      <c r="I51" s="10"/>
      <c r="J51" s="13"/>
      <c r="K51" s="13"/>
      <c r="L51" s="13"/>
      <c r="M51" s="13"/>
    </row>
    <row r="52" spans="1:13" ht="20.25" customHeight="1" x14ac:dyDescent="0.3">
      <c r="A52" s="57" t="s">
        <v>23</v>
      </c>
      <c r="B52" s="57"/>
      <c r="C52" s="57"/>
      <c r="D52" s="57"/>
      <c r="E52" s="61" t="e">
        <f>K49-J49</f>
        <v>#VALUE!</v>
      </c>
      <c r="F52" s="61"/>
      <c r="G52" s="20"/>
      <c r="H52" s="10"/>
      <c r="I52" s="10"/>
      <c r="J52" s="13"/>
      <c r="K52" s="13"/>
      <c r="L52" s="13"/>
      <c r="M52" s="13"/>
    </row>
    <row r="53" spans="1:13" ht="47.25" customHeight="1" x14ac:dyDescent="0.25">
      <c r="A53" s="62" t="s">
        <v>24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</row>
    <row r="54" spans="1:13" ht="20.25" x14ac:dyDescent="0.3">
      <c r="A54" s="4" t="s">
        <v>15</v>
      </c>
      <c r="B54" s="10"/>
      <c r="C54" s="10"/>
      <c r="D54" s="10"/>
      <c r="E54" s="10"/>
      <c r="F54" s="10"/>
      <c r="G54" s="10"/>
      <c r="H54" s="10"/>
      <c r="I54" s="10"/>
      <c r="J54" s="13"/>
      <c r="K54" s="13"/>
      <c r="L54" s="13"/>
      <c r="M54" s="13"/>
    </row>
    <row r="55" spans="1:13" ht="20.25" x14ac:dyDescent="0.3">
      <c r="A55" s="4" t="s">
        <v>10</v>
      </c>
      <c r="B55" s="10"/>
      <c r="C55" s="10"/>
      <c r="D55" s="10"/>
      <c r="E55" s="10"/>
      <c r="F55" s="10"/>
      <c r="G55" s="10"/>
      <c r="H55" s="10"/>
      <c r="I55" s="10"/>
      <c r="J55" s="13"/>
      <c r="K55" s="13"/>
      <c r="L55" s="13"/>
      <c r="M55" s="13"/>
    </row>
    <row r="56" spans="1:13" ht="20.25" x14ac:dyDescent="0.3">
      <c r="A56" s="4"/>
      <c r="B56" s="10" t="s">
        <v>11</v>
      </c>
      <c r="C56" s="10"/>
      <c r="D56" s="10"/>
      <c r="E56" s="10"/>
      <c r="F56" s="10"/>
      <c r="G56" s="10"/>
      <c r="H56" s="10"/>
      <c r="I56" s="10"/>
      <c r="J56" s="13"/>
      <c r="K56" s="13"/>
      <c r="L56" s="13"/>
      <c r="M56" s="13"/>
    </row>
    <row r="57" spans="1:13" ht="25.5" x14ac:dyDescent="0.35">
      <c r="A57" s="18" t="s">
        <v>27</v>
      </c>
      <c r="B57" s="53" t="s">
        <v>97</v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</row>
    <row r="58" spans="1:13" ht="25.5" x14ac:dyDescent="0.35">
      <c r="A58" s="18"/>
      <c r="B58" s="53" t="s">
        <v>98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</row>
    <row r="59" spans="1:13" ht="20.25" customHeight="1" x14ac:dyDescent="0.25">
      <c r="A59" s="66" t="s">
        <v>28</v>
      </c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</row>
    <row r="60" spans="1:13" ht="42.6" customHeight="1" x14ac:dyDescent="0.25">
      <c r="A60" s="66" t="s">
        <v>29</v>
      </c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</row>
    <row r="61" spans="1:13" ht="20.25" x14ac:dyDescent="0.25">
      <c r="A61" s="8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ht="21" thickBot="1" x14ac:dyDescent="0.3">
      <c r="A62" s="67"/>
      <c r="B62" s="67"/>
      <c r="C62" s="67"/>
      <c r="D62" s="67"/>
      <c r="E62" s="4"/>
      <c r="F62" s="4"/>
      <c r="G62" s="4"/>
      <c r="H62" s="4"/>
      <c r="I62" s="4"/>
      <c r="J62" s="63"/>
      <c r="K62" s="63"/>
      <c r="L62" s="63"/>
      <c r="M62" s="63"/>
    </row>
    <row r="63" spans="1:13" ht="20.25" customHeight="1" x14ac:dyDescent="0.25">
      <c r="A63" s="68" t="s">
        <v>12</v>
      </c>
      <c r="B63" s="68"/>
      <c r="C63" s="68"/>
      <c r="D63" s="68"/>
      <c r="E63" s="4"/>
      <c r="F63" s="4"/>
      <c r="G63" s="4"/>
      <c r="H63" s="4"/>
      <c r="I63" s="4"/>
      <c r="J63" s="64"/>
      <c r="K63" s="64"/>
      <c r="L63" s="64"/>
      <c r="M63" s="64"/>
    </row>
    <row r="64" spans="1:13" ht="20.25" x14ac:dyDescent="0.25">
      <c r="A64" s="8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ht="21" thickBot="1" x14ac:dyDescent="0.3">
      <c r="A65" s="8"/>
      <c r="B65" s="4"/>
      <c r="C65" s="4"/>
      <c r="D65" s="4"/>
      <c r="E65" s="4"/>
      <c r="F65" s="4"/>
      <c r="G65" s="4"/>
      <c r="H65" s="4"/>
      <c r="I65" s="4"/>
      <c r="J65" s="63"/>
      <c r="K65" s="63"/>
      <c r="L65" s="63"/>
      <c r="M65" s="63"/>
    </row>
    <row r="66" spans="1:13" ht="20.25" x14ac:dyDescent="0.25">
      <c r="A66" s="8"/>
      <c r="B66" s="4"/>
      <c r="C66" s="4"/>
      <c r="D66" s="4"/>
      <c r="E66" s="4"/>
      <c r="F66" s="4"/>
      <c r="G66" s="4"/>
      <c r="H66" s="4"/>
      <c r="I66" s="4"/>
      <c r="J66" s="64"/>
      <c r="K66" s="64"/>
      <c r="L66" s="64"/>
      <c r="M66" s="64"/>
    </row>
  </sheetData>
  <mergeCells count="22">
    <mergeCell ref="A60:M60"/>
    <mergeCell ref="A59:M59"/>
    <mergeCell ref="B57:M57"/>
    <mergeCell ref="A53:M53"/>
    <mergeCell ref="B58:M58"/>
    <mergeCell ref="A63:D63"/>
    <mergeCell ref="J63:M63"/>
    <mergeCell ref="J65:M65"/>
    <mergeCell ref="J66:M66"/>
    <mergeCell ref="A62:D62"/>
    <mergeCell ref="J62:M62"/>
    <mergeCell ref="A51:D51"/>
    <mergeCell ref="A52:D52"/>
    <mergeCell ref="A49:F49"/>
    <mergeCell ref="A2:M2"/>
    <mergeCell ref="A3:M3"/>
    <mergeCell ref="A4:M4"/>
    <mergeCell ref="A5:M5"/>
    <mergeCell ref="A6:M6"/>
    <mergeCell ref="E51:F51"/>
    <mergeCell ref="E52:F52"/>
    <mergeCell ref="M9:M49"/>
  </mergeCells>
  <pageMargins left="0.70866141732283472" right="0.70866141732283472" top="0.74803149606299213" bottom="0.74803149606299213" header="0.31496062992125984" footer="0.31496062992125984"/>
  <pageSetup paperSize="9" scale="39" fitToHeight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B33E01-2DC9-4355-8774-DBC9BD3C0DE2}"/>
</file>

<file path=customXml/itemProps2.xml><?xml version="1.0" encoding="utf-8"?>
<ds:datastoreItem xmlns:ds="http://schemas.openxmlformats.org/officeDocument/2006/customXml" ds:itemID="{C23E7485-92E7-41FC-B0AE-0A9CB465CE15}"/>
</file>

<file path=customXml/itemProps3.xml><?xml version="1.0" encoding="utf-8"?>
<ds:datastoreItem xmlns:ds="http://schemas.openxmlformats.org/officeDocument/2006/customXml" ds:itemID="{52D96C95-F889-4C07-812F-1A7B497767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№ 0053-PROC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2020-03-05T11:02:09Z</cp:lastPrinted>
  <dcterms:created xsi:type="dcterms:W3CDTF">2016-10-11T08:44:59Z</dcterms:created>
  <dcterms:modified xsi:type="dcterms:W3CDTF">2022-07-14T14:42:56Z</dcterms:modified>
</cp:coreProperties>
</file>