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269   PROC-2022 Продажа излишков ВР ноябрь22\02. Документы для публикации\"/>
    </mc:Choice>
  </mc:AlternateContent>
  <bookViews>
    <workbookView xWindow="0" yWindow="0" windowWidth="28800" windowHeight="12300"/>
  </bookViews>
  <sheets>
    <sheet name="Лист3" sheetId="3" r:id="rId1"/>
    <sheet name="№ 0053-PROC" sheetId="2" r:id="rId2"/>
  </sheets>
  <definedNames>
    <definedName name="_xlnm._FilterDatabase" localSheetId="0" hidden="1">Лист3!$A$8:$O$309</definedName>
  </definedNames>
  <calcPr calcId="162913" refMode="R1C1"/>
</workbook>
</file>

<file path=xl/calcChain.xml><?xml version="1.0" encoding="utf-8"?>
<calcChain xmlns="http://schemas.openxmlformats.org/spreadsheetml/2006/main">
  <c r="L308" i="3" l="1"/>
  <c r="M308" i="3" s="1"/>
  <c r="L307" i="3"/>
  <c r="M307" i="3" s="1"/>
  <c r="L306" i="3"/>
  <c r="M306" i="3" s="1"/>
  <c r="L305" i="3"/>
  <c r="M305" i="3" s="1"/>
  <c r="L304" i="3"/>
  <c r="M304" i="3" s="1"/>
  <c r="L297" i="3"/>
  <c r="M297" i="3" s="1"/>
  <c r="L296" i="3"/>
  <c r="M296" i="3" s="1"/>
  <c r="L295" i="3"/>
  <c r="M295" i="3" s="1"/>
  <c r="L294" i="3"/>
  <c r="M294" i="3" s="1"/>
  <c r="L293" i="3"/>
  <c r="M293" i="3" s="1"/>
  <c r="L292" i="3"/>
  <c r="M292" i="3" s="1"/>
  <c r="L291" i="3"/>
  <c r="M291" i="3" s="1"/>
  <c r="L290" i="3"/>
  <c r="M290" i="3" s="1"/>
  <c r="L289" i="3"/>
  <c r="M289" i="3" s="1"/>
  <c r="L288" i="3"/>
  <c r="M288" i="3" s="1"/>
  <c r="L287" i="3"/>
  <c r="M287" i="3" s="1"/>
  <c r="L286" i="3"/>
  <c r="M286" i="3" s="1"/>
  <c r="L285" i="3"/>
  <c r="M285" i="3" s="1"/>
  <c r="L284" i="3"/>
  <c r="M284" i="3" s="1"/>
  <c r="L283" i="3"/>
  <c r="M283" i="3" s="1"/>
  <c r="L282" i="3"/>
  <c r="M282" i="3" s="1"/>
  <c r="L281" i="3"/>
  <c r="M281" i="3" s="1"/>
  <c r="L280" i="3"/>
  <c r="M280" i="3" s="1"/>
  <c r="L279" i="3"/>
  <c r="M279" i="3" s="1"/>
  <c r="L278" i="3"/>
  <c r="M278" i="3" s="1"/>
  <c r="L277" i="3"/>
  <c r="M277" i="3" s="1"/>
  <c r="L276" i="3"/>
  <c r="M276" i="3" s="1"/>
  <c r="L275" i="3"/>
  <c r="M275" i="3" s="1"/>
  <c r="L274" i="3"/>
  <c r="M274" i="3" s="1"/>
  <c r="L273" i="3"/>
  <c r="M273" i="3" s="1"/>
  <c r="L272" i="3"/>
  <c r="M272" i="3" s="1"/>
  <c r="L271" i="3"/>
  <c r="M271" i="3" s="1"/>
  <c r="L270" i="3"/>
  <c r="M270" i="3" s="1"/>
  <c r="L269" i="3"/>
  <c r="M269" i="3" s="1"/>
  <c r="L268" i="3"/>
  <c r="M268" i="3" s="1"/>
  <c r="L267" i="3"/>
  <c r="M267" i="3" s="1"/>
  <c r="L266" i="3"/>
  <c r="M266" i="3" s="1"/>
  <c r="L265" i="3"/>
  <c r="M265" i="3" s="1"/>
  <c r="L264" i="3"/>
  <c r="M264" i="3" s="1"/>
  <c r="L263" i="3"/>
  <c r="M263" i="3" s="1"/>
  <c r="L262" i="3"/>
  <c r="M262" i="3" s="1"/>
  <c r="L261" i="3"/>
  <c r="M261" i="3" s="1"/>
  <c r="L260" i="3"/>
  <c r="M260" i="3" s="1"/>
  <c r="L259" i="3"/>
  <c r="M259" i="3" s="1"/>
  <c r="L258" i="3"/>
  <c r="M258" i="3" s="1"/>
  <c r="L257" i="3"/>
  <c r="M257" i="3" s="1"/>
  <c r="L256" i="3"/>
  <c r="M256" i="3" s="1"/>
  <c r="L255" i="3"/>
  <c r="M255" i="3" s="1"/>
  <c r="L254" i="3"/>
  <c r="M254" i="3" s="1"/>
  <c r="L253" i="3"/>
  <c r="M253" i="3" s="1"/>
  <c r="L252" i="3"/>
  <c r="M252" i="3" s="1"/>
  <c r="L251" i="3"/>
  <c r="M251" i="3" s="1"/>
  <c r="L250" i="3"/>
  <c r="M250" i="3" s="1"/>
  <c r="L249" i="3"/>
  <c r="M249" i="3" s="1"/>
  <c r="L248" i="3"/>
  <c r="M248" i="3" s="1"/>
  <c r="L247" i="3"/>
  <c r="M247" i="3" s="1"/>
  <c r="L246" i="3"/>
  <c r="M246" i="3" s="1"/>
  <c r="L245" i="3"/>
  <c r="M245" i="3" s="1"/>
  <c r="L244" i="3"/>
  <c r="M244" i="3" s="1"/>
  <c r="L243" i="3"/>
  <c r="M243" i="3" s="1"/>
  <c r="L242" i="3"/>
  <c r="M242" i="3" s="1"/>
  <c r="L241" i="3"/>
  <c r="M241" i="3" s="1"/>
  <c r="L240" i="3"/>
  <c r="M240" i="3" s="1"/>
  <c r="L239" i="3"/>
  <c r="M239" i="3" s="1"/>
  <c r="L238" i="3"/>
  <c r="M238" i="3" s="1"/>
  <c r="L237" i="3"/>
  <c r="M237" i="3" s="1"/>
  <c r="L301" i="3"/>
  <c r="M301" i="3" s="1"/>
  <c r="L236" i="3"/>
  <c r="M236" i="3" s="1"/>
  <c r="L235" i="3"/>
  <c r="M235" i="3" s="1"/>
  <c r="L9" i="3"/>
  <c r="J308" i="3"/>
  <c r="J307" i="3"/>
  <c r="J306" i="3"/>
  <c r="J305" i="3"/>
  <c r="J304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301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302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298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303" i="3"/>
  <c r="J54" i="3"/>
  <c r="J53" i="3"/>
  <c r="J52" i="3"/>
  <c r="J299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300" i="3"/>
  <c r="J21" i="3"/>
  <c r="J20" i="3"/>
  <c r="J19" i="3"/>
  <c r="J18" i="3"/>
  <c r="J17" i="3"/>
  <c r="J16" i="3"/>
  <c r="J15" i="3"/>
  <c r="J14" i="3"/>
  <c r="J13" i="3"/>
  <c r="J12" i="3"/>
  <c r="J11" i="3"/>
  <c r="J10" i="3"/>
  <c r="G308" i="3"/>
  <c r="I308" i="3" s="1"/>
  <c r="G307" i="3"/>
  <c r="I307" i="3" s="1"/>
  <c r="G306" i="3"/>
  <c r="I306" i="3" s="1"/>
  <c r="G305" i="3"/>
  <c r="I305" i="3" s="1"/>
  <c r="G304" i="3"/>
  <c r="I304" i="3" s="1"/>
  <c r="G297" i="3"/>
  <c r="I297" i="3" s="1"/>
  <c r="G296" i="3"/>
  <c r="I296" i="3" s="1"/>
  <c r="G295" i="3"/>
  <c r="I295" i="3" s="1"/>
  <c r="G294" i="3"/>
  <c r="I294" i="3" s="1"/>
  <c r="G293" i="3"/>
  <c r="I293" i="3" s="1"/>
  <c r="G292" i="3"/>
  <c r="I292" i="3" s="1"/>
  <c r="G291" i="3"/>
  <c r="I291" i="3" s="1"/>
  <c r="G290" i="3"/>
  <c r="I290" i="3" s="1"/>
  <c r="G289" i="3"/>
  <c r="I289" i="3" s="1"/>
  <c r="G288" i="3"/>
  <c r="I288" i="3" s="1"/>
  <c r="G287" i="3"/>
  <c r="I287" i="3" s="1"/>
  <c r="G286" i="3"/>
  <c r="I286" i="3" s="1"/>
  <c r="G285" i="3"/>
  <c r="I285" i="3" s="1"/>
  <c r="G284" i="3"/>
  <c r="I284" i="3" s="1"/>
  <c r="G283" i="3"/>
  <c r="I283" i="3" s="1"/>
  <c r="G282" i="3"/>
  <c r="I282" i="3" s="1"/>
  <c r="G281" i="3"/>
  <c r="I281" i="3" s="1"/>
  <c r="G280" i="3"/>
  <c r="I280" i="3" s="1"/>
  <c r="G279" i="3"/>
  <c r="I279" i="3" s="1"/>
  <c r="G278" i="3"/>
  <c r="I278" i="3" s="1"/>
  <c r="G277" i="3"/>
  <c r="I277" i="3" s="1"/>
  <c r="G276" i="3"/>
  <c r="I276" i="3" s="1"/>
  <c r="G275" i="3"/>
  <c r="I275" i="3" s="1"/>
  <c r="G274" i="3"/>
  <c r="I274" i="3" s="1"/>
  <c r="G273" i="3"/>
  <c r="I273" i="3" s="1"/>
  <c r="G272" i="3"/>
  <c r="I272" i="3" s="1"/>
  <c r="G271" i="3"/>
  <c r="I271" i="3" s="1"/>
  <c r="G270" i="3"/>
  <c r="I270" i="3" s="1"/>
  <c r="G269" i="3"/>
  <c r="I269" i="3" s="1"/>
  <c r="G268" i="3"/>
  <c r="I268" i="3" s="1"/>
  <c r="G267" i="3"/>
  <c r="I267" i="3" s="1"/>
  <c r="G266" i="3"/>
  <c r="I266" i="3" s="1"/>
  <c r="G265" i="3"/>
  <c r="I265" i="3" s="1"/>
  <c r="G264" i="3"/>
  <c r="I264" i="3" s="1"/>
  <c r="G263" i="3"/>
  <c r="I263" i="3" s="1"/>
  <c r="G262" i="3"/>
  <c r="I262" i="3" s="1"/>
  <c r="G261" i="3"/>
  <c r="I261" i="3" s="1"/>
  <c r="G260" i="3"/>
  <c r="I260" i="3" s="1"/>
  <c r="G259" i="3"/>
  <c r="I259" i="3" s="1"/>
  <c r="G258" i="3"/>
  <c r="I258" i="3" s="1"/>
  <c r="G257" i="3"/>
  <c r="I257" i="3" s="1"/>
  <c r="G256" i="3"/>
  <c r="I256" i="3" s="1"/>
  <c r="G255" i="3"/>
  <c r="I255" i="3" s="1"/>
  <c r="G254" i="3"/>
  <c r="I254" i="3" s="1"/>
  <c r="G253" i="3"/>
  <c r="I253" i="3" s="1"/>
  <c r="G252" i="3"/>
  <c r="I252" i="3" s="1"/>
  <c r="G251" i="3"/>
  <c r="I251" i="3" s="1"/>
  <c r="G250" i="3"/>
  <c r="I250" i="3" s="1"/>
  <c r="G249" i="3"/>
  <c r="I249" i="3" s="1"/>
  <c r="G248" i="3"/>
  <c r="I248" i="3" s="1"/>
  <c r="G247" i="3"/>
  <c r="I247" i="3" s="1"/>
  <c r="G246" i="3"/>
  <c r="I246" i="3" s="1"/>
  <c r="G245" i="3"/>
  <c r="I245" i="3" s="1"/>
  <c r="G244" i="3"/>
  <c r="I244" i="3" s="1"/>
  <c r="G243" i="3"/>
  <c r="I243" i="3" s="1"/>
  <c r="G242" i="3"/>
  <c r="I242" i="3" s="1"/>
  <c r="G241" i="3"/>
  <c r="I241" i="3" s="1"/>
  <c r="G240" i="3"/>
  <c r="I240" i="3" s="1"/>
  <c r="G239" i="3"/>
  <c r="I239" i="3" s="1"/>
  <c r="G238" i="3"/>
  <c r="I238" i="3" s="1"/>
  <c r="G237" i="3"/>
  <c r="I237" i="3" s="1"/>
  <c r="G301" i="3"/>
  <c r="I301" i="3" s="1"/>
  <c r="G236" i="3"/>
  <c r="I236" i="3" s="1"/>
  <c r="G235" i="3"/>
  <c r="I235" i="3" s="1"/>
  <c r="G234" i="3"/>
  <c r="I234" i="3" s="1"/>
  <c r="G233" i="3"/>
  <c r="I233" i="3" s="1"/>
  <c r="G232" i="3"/>
  <c r="I232" i="3" s="1"/>
  <c r="G231" i="3"/>
  <c r="I231" i="3" s="1"/>
  <c r="G230" i="3"/>
  <c r="I230" i="3" s="1"/>
  <c r="G229" i="3"/>
  <c r="I229" i="3" s="1"/>
  <c r="G228" i="3"/>
  <c r="I228" i="3" s="1"/>
  <c r="G227" i="3"/>
  <c r="I227" i="3" s="1"/>
  <c r="G226" i="3"/>
  <c r="I226" i="3" s="1"/>
  <c r="G225" i="3"/>
  <c r="I225" i="3" s="1"/>
  <c r="G224" i="3"/>
  <c r="I224" i="3" s="1"/>
  <c r="G223" i="3"/>
  <c r="I223" i="3" s="1"/>
  <c r="G222" i="3"/>
  <c r="I222" i="3" s="1"/>
  <c r="G221" i="3"/>
  <c r="I221" i="3" s="1"/>
  <c r="G220" i="3"/>
  <c r="I220" i="3" s="1"/>
  <c r="G219" i="3"/>
  <c r="I219" i="3" s="1"/>
  <c r="G218" i="3"/>
  <c r="I218" i="3" s="1"/>
  <c r="G217" i="3"/>
  <c r="I217" i="3" s="1"/>
  <c r="G216" i="3"/>
  <c r="I216" i="3" s="1"/>
  <c r="G215" i="3"/>
  <c r="I215" i="3" s="1"/>
  <c r="G214" i="3"/>
  <c r="I214" i="3" s="1"/>
  <c r="G213" i="3"/>
  <c r="I213" i="3" s="1"/>
  <c r="G212" i="3"/>
  <c r="I212" i="3" s="1"/>
  <c r="G211" i="3"/>
  <c r="I211" i="3" s="1"/>
  <c r="G210" i="3"/>
  <c r="I210" i="3" s="1"/>
  <c r="G209" i="3"/>
  <c r="I209" i="3" s="1"/>
  <c r="G208" i="3"/>
  <c r="I208" i="3" s="1"/>
  <c r="G207" i="3"/>
  <c r="I207" i="3" s="1"/>
  <c r="G206" i="3"/>
  <c r="I206" i="3" s="1"/>
  <c r="G205" i="3"/>
  <c r="I205" i="3" s="1"/>
  <c r="G204" i="3"/>
  <c r="I204" i="3" s="1"/>
  <c r="G203" i="3"/>
  <c r="I203" i="3" s="1"/>
  <c r="G202" i="3"/>
  <c r="I202" i="3" s="1"/>
  <c r="G201" i="3"/>
  <c r="I201" i="3" s="1"/>
  <c r="G200" i="3"/>
  <c r="I200" i="3" s="1"/>
  <c r="G199" i="3"/>
  <c r="I199" i="3" s="1"/>
  <c r="G198" i="3"/>
  <c r="I198" i="3" s="1"/>
  <c r="G197" i="3"/>
  <c r="I197" i="3" s="1"/>
  <c r="G196" i="3"/>
  <c r="I196" i="3" s="1"/>
  <c r="G195" i="3"/>
  <c r="I195" i="3" s="1"/>
  <c r="G194" i="3"/>
  <c r="I194" i="3" s="1"/>
  <c r="G193" i="3"/>
  <c r="I193" i="3" s="1"/>
  <c r="G192" i="3"/>
  <c r="I192" i="3" s="1"/>
  <c r="G191" i="3"/>
  <c r="I191" i="3" s="1"/>
  <c r="G190" i="3"/>
  <c r="I190" i="3" s="1"/>
  <c r="G189" i="3"/>
  <c r="I189" i="3" s="1"/>
  <c r="G188" i="3"/>
  <c r="I188" i="3" s="1"/>
  <c r="G187" i="3"/>
  <c r="I187" i="3" s="1"/>
  <c r="G186" i="3"/>
  <c r="I186" i="3" s="1"/>
  <c r="G185" i="3"/>
  <c r="I185" i="3" s="1"/>
  <c r="G184" i="3"/>
  <c r="I184" i="3" s="1"/>
  <c r="G183" i="3"/>
  <c r="I183" i="3" s="1"/>
  <c r="G182" i="3"/>
  <c r="I182" i="3" s="1"/>
  <c r="G181" i="3"/>
  <c r="I181" i="3" s="1"/>
  <c r="G180" i="3"/>
  <c r="I180" i="3" s="1"/>
  <c r="G179" i="3"/>
  <c r="I179" i="3" s="1"/>
  <c r="G178" i="3"/>
  <c r="I178" i="3" s="1"/>
  <c r="G302" i="3"/>
  <c r="I302" i="3" s="1"/>
  <c r="G177" i="3"/>
  <c r="I177" i="3" s="1"/>
  <c r="G176" i="3"/>
  <c r="I176" i="3" s="1"/>
  <c r="G175" i="3"/>
  <c r="I175" i="3" s="1"/>
  <c r="G174" i="3"/>
  <c r="I174" i="3" s="1"/>
  <c r="G173" i="3"/>
  <c r="I173" i="3" s="1"/>
  <c r="G172" i="3"/>
  <c r="I172" i="3" s="1"/>
  <c r="G171" i="3"/>
  <c r="I171" i="3" s="1"/>
  <c r="G170" i="3"/>
  <c r="I170" i="3" s="1"/>
  <c r="G169" i="3"/>
  <c r="I169" i="3" s="1"/>
  <c r="G168" i="3"/>
  <c r="I168" i="3" s="1"/>
  <c r="G167" i="3"/>
  <c r="I167" i="3" s="1"/>
  <c r="G166" i="3"/>
  <c r="I166" i="3" s="1"/>
  <c r="G165" i="3"/>
  <c r="I165" i="3" s="1"/>
  <c r="G164" i="3"/>
  <c r="I164" i="3" s="1"/>
  <c r="G163" i="3"/>
  <c r="I163" i="3" s="1"/>
  <c r="G162" i="3"/>
  <c r="I162" i="3" s="1"/>
  <c r="G161" i="3"/>
  <c r="I161" i="3" s="1"/>
  <c r="G160" i="3"/>
  <c r="I160" i="3" s="1"/>
  <c r="G159" i="3"/>
  <c r="I159" i="3" s="1"/>
  <c r="G158" i="3"/>
  <c r="I158" i="3" s="1"/>
  <c r="G157" i="3"/>
  <c r="I157" i="3" s="1"/>
  <c r="G156" i="3"/>
  <c r="I156" i="3" s="1"/>
  <c r="G155" i="3"/>
  <c r="I155" i="3" s="1"/>
  <c r="G154" i="3"/>
  <c r="I154" i="3" s="1"/>
  <c r="G153" i="3"/>
  <c r="I153" i="3" s="1"/>
  <c r="G152" i="3"/>
  <c r="I152" i="3" s="1"/>
  <c r="G151" i="3"/>
  <c r="I151" i="3" s="1"/>
  <c r="G150" i="3"/>
  <c r="I150" i="3" s="1"/>
  <c r="G149" i="3"/>
  <c r="I149" i="3" s="1"/>
  <c r="G148" i="3"/>
  <c r="I148" i="3" s="1"/>
  <c r="G147" i="3"/>
  <c r="I147" i="3" s="1"/>
  <c r="G146" i="3"/>
  <c r="I146" i="3" s="1"/>
  <c r="G145" i="3"/>
  <c r="I145" i="3" s="1"/>
  <c r="G144" i="3"/>
  <c r="I144" i="3" s="1"/>
  <c r="G143" i="3"/>
  <c r="I143" i="3" s="1"/>
  <c r="G142" i="3"/>
  <c r="I142" i="3" s="1"/>
  <c r="G141" i="3"/>
  <c r="I141" i="3" s="1"/>
  <c r="G298" i="3"/>
  <c r="I298" i="3" s="1"/>
  <c r="G140" i="3"/>
  <c r="I140" i="3" s="1"/>
  <c r="G139" i="3"/>
  <c r="I139" i="3" s="1"/>
  <c r="G138" i="3"/>
  <c r="I138" i="3" s="1"/>
  <c r="G137" i="3"/>
  <c r="I137" i="3" s="1"/>
  <c r="G136" i="3"/>
  <c r="I136" i="3" s="1"/>
  <c r="G135" i="3"/>
  <c r="I135" i="3" s="1"/>
  <c r="G134" i="3"/>
  <c r="I134" i="3" s="1"/>
  <c r="G133" i="3"/>
  <c r="I133" i="3" s="1"/>
  <c r="G132" i="3"/>
  <c r="I132" i="3" s="1"/>
  <c r="G131" i="3"/>
  <c r="I131" i="3" s="1"/>
  <c r="G130" i="3"/>
  <c r="I130" i="3" s="1"/>
  <c r="G129" i="3"/>
  <c r="I129" i="3" s="1"/>
  <c r="G128" i="3"/>
  <c r="I128" i="3" s="1"/>
  <c r="G127" i="3"/>
  <c r="I127" i="3" s="1"/>
  <c r="G126" i="3"/>
  <c r="I126" i="3" s="1"/>
  <c r="G125" i="3"/>
  <c r="I125" i="3" s="1"/>
  <c r="G124" i="3"/>
  <c r="I124" i="3" s="1"/>
  <c r="G123" i="3"/>
  <c r="I123" i="3" s="1"/>
  <c r="G122" i="3"/>
  <c r="I122" i="3" s="1"/>
  <c r="G121" i="3"/>
  <c r="I121" i="3" s="1"/>
  <c r="G120" i="3"/>
  <c r="I120" i="3" s="1"/>
  <c r="G119" i="3"/>
  <c r="I119" i="3" s="1"/>
  <c r="G118" i="3"/>
  <c r="I118" i="3" s="1"/>
  <c r="G117" i="3"/>
  <c r="I117" i="3" s="1"/>
  <c r="G116" i="3"/>
  <c r="I116" i="3" s="1"/>
  <c r="G115" i="3"/>
  <c r="I115" i="3" s="1"/>
  <c r="G114" i="3"/>
  <c r="I114" i="3" s="1"/>
  <c r="G113" i="3"/>
  <c r="I113" i="3" s="1"/>
  <c r="G112" i="3"/>
  <c r="I112" i="3" s="1"/>
  <c r="G111" i="3"/>
  <c r="I111" i="3" s="1"/>
  <c r="G110" i="3"/>
  <c r="I110" i="3" s="1"/>
  <c r="G109" i="3"/>
  <c r="I109" i="3" s="1"/>
  <c r="G108" i="3"/>
  <c r="I108" i="3" s="1"/>
  <c r="G107" i="3"/>
  <c r="I107" i="3" s="1"/>
  <c r="G106" i="3"/>
  <c r="I106" i="3" s="1"/>
  <c r="G105" i="3"/>
  <c r="I105" i="3" s="1"/>
  <c r="G104" i="3"/>
  <c r="I104" i="3" s="1"/>
  <c r="G103" i="3"/>
  <c r="I103" i="3" s="1"/>
  <c r="G102" i="3"/>
  <c r="I102" i="3" s="1"/>
  <c r="G101" i="3"/>
  <c r="I101" i="3" s="1"/>
  <c r="G100" i="3"/>
  <c r="I100" i="3" s="1"/>
  <c r="G99" i="3"/>
  <c r="I99" i="3" s="1"/>
  <c r="G98" i="3"/>
  <c r="I98" i="3" s="1"/>
  <c r="G97" i="3"/>
  <c r="I97" i="3" s="1"/>
  <c r="G96" i="3"/>
  <c r="I96" i="3" s="1"/>
  <c r="G95" i="3"/>
  <c r="I95" i="3" s="1"/>
  <c r="G94" i="3"/>
  <c r="I94" i="3" s="1"/>
  <c r="G93" i="3"/>
  <c r="I93" i="3" s="1"/>
  <c r="G92" i="3"/>
  <c r="I92" i="3" s="1"/>
  <c r="G91" i="3"/>
  <c r="I91" i="3" s="1"/>
  <c r="G90" i="3"/>
  <c r="I90" i="3" s="1"/>
  <c r="G89" i="3"/>
  <c r="I89" i="3" s="1"/>
  <c r="G88" i="3"/>
  <c r="I88" i="3" s="1"/>
  <c r="G87" i="3"/>
  <c r="I87" i="3" s="1"/>
  <c r="G86" i="3"/>
  <c r="I86" i="3" s="1"/>
  <c r="G85" i="3"/>
  <c r="I85" i="3" s="1"/>
  <c r="G84" i="3"/>
  <c r="I84" i="3" s="1"/>
  <c r="G83" i="3"/>
  <c r="I83" i="3" s="1"/>
  <c r="G82" i="3"/>
  <c r="I82" i="3" s="1"/>
  <c r="G81" i="3"/>
  <c r="I81" i="3" s="1"/>
  <c r="G80" i="3"/>
  <c r="I80" i="3" s="1"/>
  <c r="G79" i="3"/>
  <c r="I79" i="3" s="1"/>
  <c r="G78" i="3"/>
  <c r="I78" i="3" s="1"/>
  <c r="G77" i="3"/>
  <c r="I77" i="3" s="1"/>
  <c r="G76" i="3"/>
  <c r="I76" i="3" s="1"/>
  <c r="G75" i="3"/>
  <c r="I75" i="3" s="1"/>
  <c r="G74" i="3"/>
  <c r="I74" i="3" s="1"/>
  <c r="G73" i="3"/>
  <c r="I73" i="3" s="1"/>
  <c r="G72" i="3"/>
  <c r="I72" i="3" s="1"/>
  <c r="G71" i="3"/>
  <c r="I71" i="3" s="1"/>
  <c r="G70" i="3"/>
  <c r="I70" i="3" s="1"/>
  <c r="G69" i="3"/>
  <c r="I69" i="3" s="1"/>
  <c r="G68" i="3"/>
  <c r="I68" i="3" s="1"/>
  <c r="G67" i="3"/>
  <c r="I67" i="3" s="1"/>
  <c r="G66" i="3"/>
  <c r="I66" i="3" s="1"/>
  <c r="G65" i="3"/>
  <c r="I65" i="3" s="1"/>
  <c r="G64" i="3"/>
  <c r="I64" i="3" s="1"/>
  <c r="G63" i="3"/>
  <c r="I63" i="3" s="1"/>
  <c r="G62" i="3"/>
  <c r="I62" i="3" s="1"/>
  <c r="G61" i="3"/>
  <c r="I61" i="3" s="1"/>
  <c r="G60" i="3"/>
  <c r="I60" i="3" s="1"/>
  <c r="G59" i="3"/>
  <c r="I59" i="3" s="1"/>
  <c r="G58" i="3"/>
  <c r="I58" i="3" s="1"/>
  <c r="G57" i="3"/>
  <c r="I57" i="3" s="1"/>
  <c r="G56" i="3"/>
  <c r="I56" i="3" s="1"/>
  <c r="G55" i="3"/>
  <c r="I55" i="3" s="1"/>
  <c r="G303" i="3"/>
  <c r="I303" i="3" s="1"/>
  <c r="G54" i="3"/>
  <c r="I54" i="3" s="1"/>
  <c r="G53" i="3"/>
  <c r="I53" i="3" s="1"/>
  <c r="G52" i="3"/>
  <c r="I52" i="3" s="1"/>
  <c r="G299" i="3"/>
  <c r="I299" i="3" s="1"/>
  <c r="G51" i="3"/>
  <c r="I51" i="3" s="1"/>
  <c r="G50" i="3"/>
  <c r="I50" i="3" s="1"/>
  <c r="G49" i="3"/>
  <c r="I49" i="3" s="1"/>
  <c r="G48" i="3"/>
  <c r="I48" i="3" s="1"/>
  <c r="G47" i="3"/>
  <c r="I47" i="3" s="1"/>
  <c r="G46" i="3"/>
  <c r="I46" i="3" s="1"/>
  <c r="G45" i="3"/>
  <c r="I45" i="3" s="1"/>
  <c r="G44" i="3"/>
  <c r="I44" i="3" s="1"/>
  <c r="G43" i="3"/>
  <c r="I43" i="3" s="1"/>
  <c r="G42" i="3"/>
  <c r="I42" i="3" s="1"/>
  <c r="G41" i="3"/>
  <c r="I41" i="3" s="1"/>
  <c r="G40" i="3"/>
  <c r="I40" i="3" s="1"/>
  <c r="G39" i="3"/>
  <c r="I39" i="3" s="1"/>
  <c r="G38" i="3"/>
  <c r="I38" i="3" s="1"/>
  <c r="G37" i="3"/>
  <c r="I37" i="3" s="1"/>
  <c r="G36" i="3"/>
  <c r="I36" i="3" s="1"/>
  <c r="G35" i="3"/>
  <c r="I35" i="3" s="1"/>
  <c r="G34" i="3"/>
  <c r="I34" i="3" s="1"/>
  <c r="G33" i="3"/>
  <c r="I33" i="3" s="1"/>
  <c r="G32" i="3"/>
  <c r="I32" i="3" s="1"/>
  <c r="G31" i="3"/>
  <c r="I31" i="3" s="1"/>
  <c r="G30" i="3"/>
  <c r="I30" i="3" s="1"/>
  <c r="G29" i="3"/>
  <c r="I29" i="3" s="1"/>
  <c r="G28" i="3"/>
  <c r="I28" i="3" s="1"/>
  <c r="G27" i="3"/>
  <c r="I27" i="3" s="1"/>
  <c r="G26" i="3"/>
  <c r="I26" i="3" s="1"/>
  <c r="G25" i="3"/>
  <c r="I25" i="3" s="1"/>
  <c r="G24" i="3"/>
  <c r="I24" i="3" s="1"/>
  <c r="G23" i="3"/>
  <c r="I23" i="3" s="1"/>
  <c r="G22" i="3"/>
  <c r="I22" i="3" s="1"/>
  <c r="G300" i="3"/>
  <c r="I300" i="3" s="1"/>
  <c r="G21" i="3"/>
  <c r="I21" i="3" s="1"/>
  <c r="G20" i="3"/>
  <c r="I20" i="3" s="1"/>
  <c r="G19" i="3"/>
  <c r="I19" i="3" s="1"/>
  <c r="G18" i="3"/>
  <c r="I18" i="3" s="1"/>
  <c r="G17" i="3"/>
  <c r="I17" i="3" s="1"/>
  <c r="G16" i="3"/>
  <c r="I16" i="3" s="1"/>
  <c r="G15" i="3"/>
  <c r="I15" i="3" s="1"/>
  <c r="G14" i="3"/>
  <c r="I14" i="3" s="1"/>
  <c r="G13" i="3"/>
  <c r="I13" i="3" s="1"/>
  <c r="G12" i="3"/>
  <c r="I12" i="3" s="1"/>
  <c r="G11" i="3"/>
  <c r="I11" i="3" s="1"/>
  <c r="G10" i="3"/>
  <c r="I10" i="3" s="1"/>
  <c r="G9" i="3" l="1"/>
  <c r="L10" i="3" l="1"/>
  <c r="M10" i="3" s="1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300" i="3"/>
  <c r="M300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M31" i="3" s="1"/>
  <c r="L32" i="3"/>
  <c r="M32" i="3" s="1"/>
  <c r="L33" i="3"/>
  <c r="M33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M48" i="3" s="1"/>
  <c r="L49" i="3"/>
  <c r="M49" i="3" s="1"/>
  <c r="L50" i="3"/>
  <c r="M50" i="3" s="1"/>
  <c r="L51" i="3"/>
  <c r="M51" i="3" s="1"/>
  <c r="L299" i="3"/>
  <c r="M299" i="3" s="1"/>
  <c r="L52" i="3"/>
  <c r="M52" i="3" s="1"/>
  <c r="L53" i="3"/>
  <c r="M53" i="3" s="1"/>
  <c r="L54" i="3"/>
  <c r="M54" i="3" s="1"/>
  <c r="L303" i="3"/>
  <c r="M303" i="3" s="1"/>
  <c r="L55" i="3"/>
  <c r="M55" i="3" s="1"/>
  <c r="L56" i="3"/>
  <c r="M56" i="3" s="1"/>
  <c r="L57" i="3"/>
  <c r="M57" i="3" s="1"/>
  <c r="L58" i="3"/>
  <c r="M58" i="3" s="1"/>
  <c r="L59" i="3"/>
  <c r="M59" i="3" s="1"/>
  <c r="L60" i="3"/>
  <c r="M60" i="3" s="1"/>
  <c r="L61" i="3"/>
  <c r="M61" i="3" s="1"/>
  <c r="L62" i="3"/>
  <c r="M62" i="3" s="1"/>
  <c r="L63" i="3"/>
  <c r="M63" i="3" s="1"/>
  <c r="L64" i="3"/>
  <c r="M64" i="3" s="1"/>
  <c r="L65" i="3"/>
  <c r="M65" i="3" s="1"/>
  <c r="L66" i="3"/>
  <c r="M66" i="3" s="1"/>
  <c r="L67" i="3"/>
  <c r="M67" i="3" s="1"/>
  <c r="L68" i="3"/>
  <c r="M68" i="3" s="1"/>
  <c r="L69" i="3"/>
  <c r="M69" i="3" s="1"/>
  <c r="L70" i="3"/>
  <c r="M70" i="3" s="1"/>
  <c r="L71" i="3"/>
  <c r="M71" i="3" s="1"/>
  <c r="L72" i="3"/>
  <c r="M72" i="3" s="1"/>
  <c r="L73" i="3"/>
  <c r="M73" i="3" s="1"/>
  <c r="L74" i="3"/>
  <c r="M74" i="3" s="1"/>
  <c r="L75" i="3"/>
  <c r="M75" i="3" s="1"/>
  <c r="L76" i="3"/>
  <c r="M76" i="3" s="1"/>
  <c r="L77" i="3"/>
  <c r="M77" i="3" s="1"/>
  <c r="L78" i="3"/>
  <c r="M78" i="3" s="1"/>
  <c r="L79" i="3"/>
  <c r="M79" i="3" s="1"/>
  <c r="L80" i="3"/>
  <c r="M80" i="3" s="1"/>
  <c r="L81" i="3"/>
  <c r="M81" i="3" s="1"/>
  <c r="L82" i="3"/>
  <c r="M82" i="3" s="1"/>
  <c r="L83" i="3"/>
  <c r="M83" i="3" s="1"/>
  <c r="L84" i="3"/>
  <c r="M84" i="3" s="1"/>
  <c r="L85" i="3"/>
  <c r="M85" i="3" s="1"/>
  <c r="L86" i="3"/>
  <c r="M86" i="3" s="1"/>
  <c r="L87" i="3"/>
  <c r="M87" i="3" s="1"/>
  <c r="L88" i="3"/>
  <c r="M88" i="3" s="1"/>
  <c r="L89" i="3"/>
  <c r="M89" i="3" s="1"/>
  <c r="L90" i="3"/>
  <c r="M90" i="3" s="1"/>
  <c r="L91" i="3"/>
  <c r="M91" i="3" s="1"/>
  <c r="L92" i="3"/>
  <c r="M92" i="3" s="1"/>
  <c r="L93" i="3"/>
  <c r="M93" i="3" s="1"/>
  <c r="L94" i="3"/>
  <c r="M94" i="3" s="1"/>
  <c r="L95" i="3"/>
  <c r="M95" i="3" s="1"/>
  <c r="L96" i="3"/>
  <c r="M96" i="3" s="1"/>
  <c r="L97" i="3"/>
  <c r="M97" i="3" s="1"/>
  <c r="L98" i="3"/>
  <c r="M98" i="3" s="1"/>
  <c r="L99" i="3"/>
  <c r="M99" i="3" s="1"/>
  <c r="L100" i="3"/>
  <c r="M100" i="3" s="1"/>
  <c r="L101" i="3"/>
  <c r="M101" i="3" s="1"/>
  <c r="L102" i="3"/>
  <c r="M102" i="3" s="1"/>
  <c r="L103" i="3"/>
  <c r="M103" i="3" s="1"/>
  <c r="L104" i="3"/>
  <c r="M104" i="3" s="1"/>
  <c r="L105" i="3"/>
  <c r="M105" i="3" s="1"/>
  <c r="L106" i="3"/>
  <c r="M106" i="3" s="1"/>
  <c r="L107" i="3"/>
  <c r="M107" i="3" s="1"/>
  <c r="L108" i="3"/>
  <c r="M108" i="3" s="1"/>
  <c r="L109" i="3"/>
  <c r="M109" i="3" s="1"/>
  <c r="L110" i="3"/>
  <c r="M110" i="3" s="1"/>
  <c r="L111" i="3"/>
  <c r="M111" i="3" s="1"/>
  <c r="L112" i="3"/>
  <c r="M112" i="3" s="1"/>
  <c r="L113" i="3"/>
  <c r="M113" i="3" s="1"/>
  <c r="L114" i="3"/>
  <c r="M114" i="3" s="1"/>
  <c r="L115" i="3"/>
  <c r="M115" i="3" s="1"/>
  <c r="L116" i="3"/>
  <c r="M116" i="3" s="1"/>
  <c r="L117" i="3"/>
  <c r="M117" i="3" s="1"/>
  <c r="L118" i="3"/>
  <c r="M118" i="3" s="1"/>
  <c r="L119" i="3"/>
  <c r="M119" i="3" s="1"/>
  <c r="L120" i="3"/>
  <c r="M120" i="3" s="1"/>
  <c r="L121" i="3"/>
  <c r="M121" i="3" s="1"/>
  <c r="L122" i="3"/>
  <c r="M122" i="3" s="1"/>
  <c r="L123" i="3"/>
  <c r="M123" i="3" s="1"/>
  <c r="L124" i="3"/>
  <c r="M124" i="3" s="1"/>
  <c r="L125" i="3"/>
  <c r="M125" i="3" s="1"/>
  <c r="L126" i="3"/>
  <c r="M126" i="3" s="1"/>
  <c r="L127" i="3"/>
  <c r="M127" i="3" s="1"/>
  <c r="L128" i="3"/>
  <c r="M128" i="3" s="1"/>
  <c r="L129" i="3"/>
  <c r="M129" i="3" s="1"/>
  <c r="L130" i="3"/>
  <c r="M130" i="3" s="1"/>
  <c r="L131" i="3"/>
  <c r="M131" i="3" s="1"/>
  <c r="L132" i="3"/>
  <c r="M132" i="3" s="1"/>
  <c r="L133" i="3"/>
  <c r="M133" i="3" s="1"/>
  <c r="L134" i="3"/>
  <c r="M134" i="3" s="1"/>
  <c r="L135" i="3"/>
  <c r="M135" i="3" s="1"/>
  <c r="L136" i="3"/>
  <c r="M136" i="3" s="1"/>
  <c r="L137" i="3"/>
  <c r="M137" i="3" s="1"/>
  <c r="L138" i="3"/>
  <c r="M138" i="3" s="1"/>
  <c r="L139" i="3"/>
  <c r="M139" i="3" s="1"/>
  <c r="L140" i="3"/>
  <c r="M140" i="3" s="1"/>
  <c r="L298" i="3"/>
  <c r="M298" i="3" s="1"/>
  <c r="L141" i="3"/>
  <c r="M141" i="3" s="1"/>
  <c r="L142" i="3"/>
  <c r="M142" i="3" s="1"/>
  <c r="L143" i="3"/>
  <c r="M143" i="3" s="1"/>
  <c r="L144" i="3"/>
  <c r="M144" i="3" s="1"/>
  <c r="L145" i="3"/>
  <c r="M145" i="3" s="1"/>
  <c r="L146" i="3"/>
  <c r="M146" i="3" s="1"/>
  <c r="L147" i="3"/>
  <c r="M147" i="3" s="1"/>
  <c r="L148" i="3"/>
  <c r="M148" i="3" s="1"/>
  <c r="L149" i="3"/>
  <c r="M149" i="3" s="1"/>
  <c r="L150" i="3"/>
  <c r="M150" i="3" s="1"/>
  <c r="L151" i="3"/>
  <c r="M151" i="3" s="1"/>
  <c r="L152" i="3"/>
  <c r="M152" i="3" s="1"/>
  <c r="L153" i="3"/>
  <c r="M153" i="3" s="1"/>
  <c r="L154" i="3"/>
  <c r="M154" i="3" s="1"/>
  <c r="L155" i="3"/>
  <c r="M155" i="3" s="1"/>
  <c r="L156" i="3"/>
  <c r="M156" i="3" s="1"/>
  <c r="L157" i="3"/>
  <c r="M157" i="3" s="1"/>
  <c r="L158" i="3"/>
  <c r="M158" i="3" s="1"/>
  <c r="L159" i="3"/>
  <c r="M159" i="3" s="1"/>
  <c r="L160" i="3"/>
  <c r="M160" i="3" s="1"/>
  <c r="L161" i="3"/>
  <c r="M161" i="3" s="1"/>
  <c r="L162" i="3"/>
  <c r="M162" i="3" s="1"/>
  <c r="L163" i="3"/>
  <c r="M163" i="3" s="1"/>
  <c r="L164" i="3"/>
  <c r="M164" i="3" s="1"/>
  <c r="L165" i="3"/>
  <c r="M165" i="3" s="1"/>
  <c r="L166" i="3"/>
  <c r="M166" i="3" s="1"/>
  <c r="L167" i="3"/>
  <c r="M167" i="3" s="1"/>
  <c r="L168" i="3"/>
  <c r="M168" i="3" s="1"/>
  <c r="L169" i="3"/>
  <c r="M169" i="3" s="1"/>
  <c r="L170" i="3"/>
  <c r="M170" i="3" s="1"/>
  <c r="L171" i="3"/>
  <c r="M171" i="3" s="1"/>
  <c r="L172" i="3"/>
  <c r="M172" i="3" s="1"/>
  <c r="L173" i="3"/>
  <c r="M173" i="3" s="1"/>
  <c r="L174" i="3"/>
  <c r="M174" i="3" s="1"/>
  <c r="L175" i="3"/>
  <c r="M175" i="3" s="1"/>
  <c r="L176" i="3"/>
  <c r="M176" i="3" s="1"/>
  <c r="L177" i="3"/>
  <c r="M177" i="3" s="1"/>
  <c r="L302" i="3"/>
  <c r="M302" i="3" s="1"/>
  <c r="L178" i="3"/>
  <c r="M178" i="3" s="1"/>
  <c r="L179" i="3"/>
  <c r="M179" i="3" s="1"/>
  <c r="L180" i="3"/>
  <c r="M180" i="3" s="1"/>
  <c r="L181" i="3"/>
  <c r="M181" i="3" s="1"/>
  <c r="L182" i="3"/>
  <c r="M182" i="3" s="1"/>
  <c r="L183" i="3"/>
  <c r="M183" i="3" s="1"/>
  <c r="L184" i="3"/>
  <c r="M184" i="3" s="1"/>
  <c r="L185" i="3"/>
  <c r="M185" i="3" s="1"/>
  <c r="L186" i="3"/>
  <c r="M186" i="3" s="1"/>
  <c r="L187" i="3"/>
  <c r="M187" i="3" s="1"/>
  <c r="L188" i="3"/>
  <c r="M188" i="3" s="1"/>
  <c r="L189" i="3"/>
  <c r="M189" i="3" s="1"/>
  <c r="L190" i="3"/>
  <c r="M190" i="3" s="1"/>
  <c r="L191" i="3"/>
  <c r="M191" i="3" s="1"/>
  <c r="L192" i="3"/>
  <c r="M192" i="3" s="1"/>
  <c r="L193" i="3"/>
  <c r="M193" i="3" s="1"/>
  <c r="L194" i="3"/>
  <c r="M194" i="3" s="1"/>
  <c r="L195" i="3"/>
  <c r="M195" i="3" s="1"/>
  <c r="L196" i="3"/>
  <c r="M196" i="3" s="1"/>
  <c r="L197" i="3"/>
  <c r="M197" i="3" s="1"/>
  <c r="L198" i="3"/>
  <c r="M198" i="3" s="1"/>
  <c r="L199" i="3"/>
  <c r="M199" i="3" s="1"/>
  <c r="L200" i="3"/>
  <c r="M200" i="3" s="1"/>
  <c r="L201" i="3"/>
  <c r="M201" i="3" s="1"/>
  <c r="L202" i="3"/>
  <c r="M202" i="3" s="1"/>
  <c r="L203" i="3"/>
  <c r="M203" i="3" s="1"/>
  <c r="L204" i="3"/>
  <c r="M204" i="3" s="1"/>
  <c r="L205" i="3"/>
  <c r="M205" i="3" s="1"/>
  <c r="L206" i="3"/>
  <c r="M206" i="3" s="1"/>
  <c r="L207" i="3"/>
  <c r="M207" i="3" s="1"/>
  <c r="L208" i="3"/>
  <c r="M208" i="3" s="1"/>
  <c r="L209" i="3"/>
  <c r="M209" i="3" s="1"/>
  <c r="L210" i="3"/>
  <c r="M210" i="3" s="1"/>
  <c r="L211" i="3"/>
  <c r="M211" i="3" s="1"/>
  <c r="L212" i="3"/>
  <c r="M212" i="3" s="1"/>
  <c r="L213" i="3"/>
  <c r="M213" i="3" s="1"/>
  <c r="L214" i="3"/>
  <c r="M214" i="3" s="1"/>
  <c r="L215" i="3"/>
  <c r="M215" i="3" s="1"/>
  <c r="L216" i="3"/>
  <c r="M216" i="3" s="1"/>
  <c r="L217" i="3"/>
  <c r="M217" i="3" s="1"/>
  <c r="L218" i="3"/>
  <c r="M218" i="3" s="1"/>
  <c r="L219" i="3"/>
  <c r="M219" i="3" s="1"/>
  <c r="L220" i="3"/>
  <c r="M220" i="3" s="1"/>
  <c r="L221" i="3"/>
  <c r="M221" i="3" s="1"/>
  <c r="L222" i="3"/>
  <c r="M222" i="3" s="1"/>
  <c r="L223" i="3"/>
  <c r="M223" i="3" s="1"/>
  <c r="L224" i="3"/>
  <c r="M224" i="3" s="1"/>
  <c r="L225" i="3"/>
  <c r="M225" i="3" s="1"/>
  <c r="L226" i="3"/>
  <c r="M226" i="3" s="1"/>
  <c r="L227" i="3"/>
  <c r="M227" i="3" s="1"/>
  <c r="L228" i="3"/>
  <c r="M228" i="3" s="1"/>
  <c r="L229" i="3"/>
  <c r="M229" i="3" s="1"/>
  <c r="L230" i="3"/>
  <c r="M230" i="3" s="1"/>
  <c r="L231" i="3"/>
  <c r="M231" i="3" s="1"/>
  <c r="L232" i="3"/>
  <c r="M232" i="3" s="1"/>
  <c r="L233" i="3"/>
  <c r="M233" i="3" s="1"/>
  <c r="L234" i="3"/>
  <c r="M234" i="3" s="1"/>
  <c r="J9" i="3"/>
  <c r="I9" i="3"/>
  <c r="L309" i="3" l="1"/>
  <c r="E311" i="3" s="1"/>
  <c r="M9" i="3"/>
  <c r="M309" i="3" s="1"/>
  <c r="E312" i="3" s="1"/>
  <c r="J309" i="3" l="1"/>
  <c r="I309" i="3"/>
  <c r="H49" i="2"/>
  <c r="I49" i="2" l="1"/>
  <c r="H9" i="2"/>
  <c r="H10" i="2"/>
  <c r="H11" i="2"/>
  <c r="H12" i="2"/>
  <c r="I9" i="2"/>
  <c r="I10" i="2"/>
  <c r="I11" i="2"/>
  <c r="I12" i="2"/>
  <c r="J9" i="2"/>
  <c r="J10" i="2"/>
  <c r="J11" i="2"/>
  <c r="J12" i="2"/>
  <c r="K49" i="2"/>
  <c r="J43" i="2" l="1"/>
  <c r="J44" i="2"/>
  <c r="J45" i="2"/>
  <c r="I43" i="2"/>
  <c r="I44" i="2"/>
  <c r="I45" i="2"/>
  <c r="H43" i="2"/>
  <c r="H44" i="2"/>
  <c r="H45" i="2"/>
  <c r="H13" i="2" l="1"/>
  <c r="I13" i="2"/>
  <c r="I47" i="2" l="1"/>
  <c r="H46" i="2"/>
  <c r="I42" i="2"/>
  <c r="I40" i="2"/>
  <c r="H39" i="2"/>
  <c r="I38" i="2"/>
  <c r="I36" i="2"/>
  <c r="H35" i="2"/>
  <c r="I34" i="2"/>
  <c r="I32" i="2"/>
  <c r="H31" i="2"/>
  <c r="I30" i="2"/>
  <c r="I28" i="2"/>
  <c r="H27" i="2"/>
  <c r="I26" i="2"/>
  <c r="I24" i="2"/>
  <c r="H23" i="2"/>
  <c r="I22" i="2"/>
  <c r="I20" i="2"/>
  <c r="H19" i="2"/>
  <c r="I18" i="2"/>
  <c r="I16" i="2"/>
  <c r="H15" i="2"/>
  <c r="I14" i="2"/>
  <c r="H14" i="2"/>
  <c r="I15" i="2"/>
  <c r="H16" i="2"/>
  <c r="H17" i="2"/>
  <c r="I17" i="2"/>
  <c r="H18" i="2"/>
  <c r="I19" i="2"/>
  <c r="H20" i="2"/>
  <c r="H21" i="2"/>
  <c r="I21" i="2"/>
  <c r="H22" i="2"/>
  <c r="I23" i="2"/>
  <c r="H24" i="2"/>
  <c r="H25" i="2"/>
  <c r="I25" i="2"/>
  <c r="H26" i="2"/>
  <c r="I27" i="2"/>
  <c r="H28" i="2"/>
  <c r="H29" i="2"/>
  <c r="I29" i="2"/>
  <c r="H30" i="2"/>
  <c r="I31" i="2"/>
  <c r="H32" i="2"/>
  <c r="H33" i="2"/>
  <c r="I33" i="2"/>
  <c r="H34" i="2"/>
  <c r="I35" i="2"/>
  <c r="H36" i="2"/>
  <c r="H37" i="2"/>
  <c r="I37" i="2"/>
  <c r="H38" i="2"/>
  <c r="I39" i="2"/>
  <c r="H40" i="2"/>
  <c r="H41" i="2"/>
  <c r="I41" i="2"/>
  <c r="H42" i="2"/>
  <c r="I46" i="2"/>
  <c r="H47" i="2"/>
  <c r="H48" i="2"/>
  <c r="I48" i="2"/>
  <c r="J13" i="2" l="1"/>
  <c r="J49" i="2" s="1"/>
  <c r="E51" i="2" l="1"/>
  <c r="E52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6" i="2"/>
  <c r="J47" i="2"/>
  <c r="J48" i="2"/>
</calcChain>
</file>

<file path=xl/comments1.xml><?xml version="1.0" encoding="utf-8"?>
<comments xmlns="http://schemas.openxmlformats.org/spreadsheetml/2006/main">
  <authors>
    <author>erin0319</author>
  </authors>
  <commentList>
    <comment ref="D30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</t>
        </r>
        <r>
          <rPr>
            <sz val="9"/>
            <color indexed="81"/>
            <rFont val="Tahoma"/>
            <family val="2"/>
            <charset val="204"/>
          </rPr>
          <t xml:space="preserve">
Кабель 12х3=36 жил, диаметр жилы 1,0 мм (медные многожильные луженые)</t>
        </r>
      </text>
    </comment>
    <comment ref="D30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</t>
        </r>
        <r>
          <rPr>
            <sz val="9"/>
            <color indexed="81"/>
            <rFont val="Tahoma"/>
            <family val="2"/>
            <charset val="204"/>
          </rPr>
          <t xml:space="preserve">
КАБЕЛЬ 16х3 48 жил, диаметр жилы 1,0 мм (медные многожильные луженые)</t>
        </r>
      </text>
    </comment>
    <comment ref="D30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</t>
        </r>
        <r>
          <rPr>
            <sz val="9"/>
            <color indexed="81"/>
            <rFont val="Tahoma"/>
            <family val="2"/>
            <charset val="204"/>
          </rPr>
          <t xml:space="preserve">
КАБЕЛЬ 24х3=72 жил, диаметр жилы 1,0 мм (медные многожильные луженые), есть четвертая жила 0,5мм</t>
        </r>
      </text>
    </comment>
    <comment ref="D30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</t>
        </r>
        <r>
          <rPr>
            <sz val="9"/>
            <color indexed="81"/>
            <rFont val="Tahoma"/>
            <family val="2"/>
            <charset val="204"/>
          </rPr>
          <t xml:space="preserve">
КАБЕЛЬ 23х3 =69 жил, диаметр жилы 1,0 мм (медные многожильные луженые)</t>
        </r>
      </text>
    </comment>
    <comment ref="D30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</t>
        </r>
        <r>
          <rPr>
            <sz val="9"/>
            <color indexed="81"/>
            <rFont val="Tahoma"/>
            <family val="2"/>
            <charset val="204"/>
          </rPr>
          <t xml:space="preserve">
КАБЕЛЬ  АПвВнг(В) 1Х185/50-10
сердечник ллюминевый , сечением 185мм2, экран из медной проволоки</t>
        </r>
      </text>
    </comment>
  </commentList>
</comments>
</file>

<file path=xl/sharedStrings.xml><?xml version="1.0" encoding="utf-8"?>
<sst xmlns="http://schemas.openxmlformats.org/spreadsheetml/2006/main" count="1526" uniqueCount="436">
  <si>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</si>
  <si>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</si>
  <si>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</si>
  <si>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</si>
  <si>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</si>
  <si>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</si>
  <si>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</si>
  <si>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</si>
  <si>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</si>
  <si>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</si>
  <si>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</si>
  <si>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</si>
  <si>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</si>
  <si>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</si>
  <si>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</si>
  <si>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</si>
  <si>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</si>
  <si>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</si>
  <si>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Итого сумма без НДС составляет/ Total amount excluding VAT</t>
  </si>
  <si>
    <t>необходимо заполнить</t>
  </si>
  <si>
    <t>EA</t>
  </si>
  <si>
    <t xml:space="preserve">Начальная минимальная СУММА, тенге.,без учета НДС / Initial minimum  price excl VAT, KZT </t>
  </si>
  <si>
    <t>KZT</t>
  </si>
  <si>
    <t xml:space="preserve">Итого НДС (12%) составляет / Total Vat  (12%) </t>
  </si>
  <si>
    <t>Условия поставки: вывоз со склада Склад  060700, Республика Казахстан, Атырауская область, Махамбетский район, сельский округ Алмалы, село Береке, дачное общество Умс-99,  ч. 2, НПС «Атырау».
ENG: Republic of Kazakhstan, 060700, Atyrau Oblast, Makhambetsky District, Almaly Rural District, Bereke Settlement, d.o. Ums-99, bl. 2, Atyrau PS.</t>
  </si>
  <si>
    <t>ВР</t>
  </si>
  <si>
    <t>Начальная минимальная СУММА, тенге. с учетом НДС 12% / Initial minimum price incl VAT 12, KZT</t>
  </si>
  <si>
    <t>1.</t>
  </si>
  <si>
    <t xml:space="preserve">2.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</si>
  <si>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3.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</si>
  <si>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r>
      <t xml:space="preserve">Сумма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тенге/ Price excl VAT, KZT</t>
    </r>
  </si>
  <si>
    <r>
      <t xml:space="preserve">Сумма </t>
    </r>
    <r>
      <rPr>
        <b/>
        <u/>
        <sz val="13"/>
        <color theme="1"/>
        <rFont val="Times New Roman"/>
        <family val="1"/>
        <charset val="204"/>
      </rPr>
      <t>с НДС 12%</t>
    </r>
    <r>
      <rPr>
        <b/>
        <sz val="13"/>
        <color theme="1"/>
        <rFont val="Times New Roman"/>
        <family val="1"/>
        <charset val="204"/>
      </rPr>
      <t>, тенге/ Price  incl VAT 12%, KZT</t>
    </r>
  </si>
  <si>
    <t>Начальная минимальная ЦЕНА, тенге. с учетом НДС 12% / Initial minimum price incl VAT 12, KZT</t>
  </si>
  <si>
    <t>Резервуар резинотканевый открытого типа ОР-1000 (для краткосрочного хранения нефти)</t>
  </si>
  <si>
    <t>Нефтесборщик порогового типа</t>
  </si>
  <si>
    <t>Скиммер 10м3/час</t>
  </si>
  <si>
    <t>Скиммер 20м3/час</t>
  </si>
  <si>
    <t>Распылитель сорбента Р2</t>
  </si>
  <si>
    <t>Вакумная мобильная емкость ro-tanker2000</t>
  </si>
  <si>
    <t>Вакумная насоная установка Ro-Vac MK II</t>
  </si>
  <si>
    <t>Машинка для безогневой резки труб МТР325-1420 'Волжанка-2'</t>
  </si>
  <si>
    <t>Насосный агрегат самовсасывающий АНС-130Д</t>
  </si>
  <si>
    <t>Прибор компенсации намагниченности трубопроводов ПКНТ 10/12</t>
  </si>
  <si>
    <t>Прорезывающее устройство 'Пиранья' АКВ 103</t>
  </si>
  <si>
    <t>Прорезывающее устройство АКВ 101 'Малютка'</t>
  </si>
  <si>
    <t>Прибор искатель повреждений изоляции ИПИ-95</t>
  </si>
  <si>
    <t>Акустический Локатор</t>
  </si>
  <si>
    <t>Дизельная электростанция ЭД2Х8-Т400-1ВКС (гос.номер E 310 AED)</t>
  </si>
  <si>
    <t>Низкочастотный локатор</t>
  </si>
  <si>
    <t>Автоматический нагнетатель высоковязких материалов НВМм-500-1</t>
  </si>
  <si>
    <t>Устройство прорезное АКВ-101 «Малютка»</t>
  </si>
  <si>
    <t>Аппарат для подачи проволоки LN23-Р</t>
  </si>
  <si>
    <t>Ручной Нагнетатель вязких материалов НВМр-500м</t>
  </si>
  <si>
    <t>FA01364       FNO-00612</t>
  </si>
  <si>
    <t>FA01370      FNO-00618</t>
  </si>
  <si>
    <t>FA01371      FNO-00619</t>
  </si>
  <si>
    <t>FA01418      FNO-00664</t>
  </si>
  <si>
    <t>FA01419      FNO-00665</t>
  </si>
  <si>
    <t>FA01420      FNO-00666</t>
  </si>
  <si>
    <t>FA01439      FNO-00685</t>
  </si>
  <si>
    <t>FA01440       FNO-00686</t>
  </si>
  <si>
    <t>FA02414       FNO-01325</t>
  </si>
  <si>
    <t>FA02415       FNO-01326</t>
  </si>
  <si>
    <t>FA02416       FNO-01327</t>
  </si>
  <si>
    <t>FA02417      FNO-01328</t>
  </si>
  <si>
    <t>FA02418      FNO-01329</t>
  </si>
  <si>
    <t>FA02419       FNO-01330</t>
  </si>
  <si>
    <t>FA02420       FNO-01331</t>
  </si>
  <si>
    <t>FA02421      FNO-01332</t>
  </si>
  <si>
    <t>FA02424      FNO-01342</t>
  </si>
  <si>
    <t>FA02425      FNO-01343</t>
  </si>
  <si>
    <t>FA02426      FNO-01335</t>
  </si>
  <si>
    <t>FA02429      FNO-01338</t>
  </si>
  <si>
    <t>FA02430       FNO-01339</t>
  </si>
  <si>
    <t>FA02431      FNO-01340</t>
  </si>
  <si>
    <t>FA02432      FNO-01341</t>
  </si>
  <si>
    <t>FA02487      FNO-01530</t>
  </si>
  <si>
    <t>FA02778      FNO-01606</t>
  </si>
  <si>
    <t>FA03592      FNO-02473</t>
  </si>
  <si>
    <t>FA03598      FNO-02485</t>
  </si>
  <si>
    <t>FA03702      FNO-02574</t>
  </si>
  <si>
    <t>FA05707      FNO-05061</t>
  </si>
  <si>
    <t>FA05708      FNO-05062</t>
  </si>
  <si>
    <t>FA05733      FNO-05065</t>
  </si>
  <si>
    <t>FM001257     FNO-03850</t>
  </si>
  <si>
    <t>FM001258     FNO-03851</t>
  </si>
  <si>
    <t>FM003556     FNO-05073</t>
  </si>
  <si>
    <t>FM003557     FNO-05074</t>
  </si>
  <si>
    <t>FM003558     FNO-05075</t>
  </si>
  <si>
    <t>Закупка № 0053-PROC-2020 / Purchase №0053-PROC-2020</t>
  </si>
  <si>
    <t>Республика Казахстан, Атырауская область, Махамбетский район, сельский округ Алмалы, село Береке, дачное общество Умс-99,  ч. 2, НПС «Атырау».</t>
  </si>
  <si>
    <t>Дизель-Электростанция ЭД60-Т400-РП</t>
  </si>
  <si>
    <t>Мобильная установка для утилизации нефти 'Костер'</t>
  </si>
  <si>
    <t>FA01356      FNO-00604</t>
  </si>
  <si>
    <t>FA01359      FNO-00607</t>
  </si>
  <si>
    <t>FA00239
1-049</t>
  </si>
  <si>
    <t>FA00240
1-050</t>
  </si>
  <si>
    <t xml:space="preserve">Покупатель не имеет претензий к качеству Товара. </t>
  </si>
  <si>
    <t>Допускается предоставление Предложения Покупателя на любое количество единиц оборудования</t>
  </si>
  <si>
    <t>реализовали</t>
  </si>
  <si>
    <t>Начальная минимальная ЦЕНА, тенге. без НДС 12% / Initial minimum price excl VAT 12, KZT</t>
  </si>
  <si>
    <t xml:space="preserve"> ЦЕНА, тенге. без НДС 12% /  price excl VAT 12, KZT</t>
  </si>
  <si>
    <t>Казахстан, Атырауская область, Махамбетский район, сельский округ Бейбарыс, село Аккайын, улица 1, здание 24, почтовый индекс 060700
 НПС «Атырау»</t>
  </si>
  <si>
    <t>S1398</t>
  </si>
  <si>
    <t>S1410</t>
  </si>
  <si>
    <t>S511</t>
  </si>
  <si>
    <t>S513</t>
  </si>
  <si>
    <t>S514</t>
  </si>
  <si>
    <t>S517</t>
  </si>
  <si>
    <t>S520</t>
  </si>
  <si>
    <t>S521</t>
  </si>
  <si>
    <t>EXP-7402</t>
  </si>
  <si>
    <t>EXP-9113</t>
  </si>
  <si>
    <t>Упрочнённый фильтрующий элемент, обеспечивающий прочность при перепаде давления 3кг/см2, ФЖ-16-300-496400</t>
  </si>
  <si>
    <t>ПЕРЕКЛЮЧАЮЩЕЕ РЕЛЕ F.5NQ33 100Вт, 220В</t>
  </si>
  <si>
    <t>Колесо предвключонное для подпорного насоса НПВ2500/80</t>
  </si>
  <si>
    <t>Электропривод вентилятора охлаждения обмоток генератора для SGT-100-1st (A-DF100LB, 380В, 7,5А, 3,0КВт, 1430 об/мин)</t>
  </si>
  <si>
    <t>12В3873Х022 Уплотнительное кольцо для PV-0802 Fisher</t>
  </si>
  <si>
    <t>13В7288Х012 Прокладка СНП наружный диаметр 483мм,внутр 460, без колец, толщина 3,5мм (PV-0802)Fisher</t>
  </si>
  <si>
    <t>Спиральнонавитые прокладки на фланцевые соединения клапанов, размер 20 inch, ANSI 300RF</t>
  </si>
  <si>
    <t>DSPREM880370 Модуль CPU CARD, XCON CROSS-CONNECT, UP TO 8E1</t>
  </si>
  <si>
    <t>DSPREM892360 Модуль 8T1/E1 IF CARD 128K W/ MODEM</t>
  </si>
  <si>
    <t>DSPREM801070 Модуль WAN CARD, DUAL T1/E1, CE MARKED</t>
  </si>
  <si>
    <t>Лампа Philips MHN-TD 150W/730 RX7s</t>
  </si>
  <si>
    <t>Лампа LU100 Е40 100W 230V</t>
  </si>
  <si>
    <t>Оконный кондиционер Samsung AW-07N0D</t>
  </si>
  <si>
    <t>Лампа люминесцентная ЛЛ 32вт TLE 32/33-640 G10q кольцевая белая Philips арт: 55956215 ~ Fluorescent lamp</t>
  </si>
  <si>
    <t>Тепловой излучатель LINEAR 150W R7s 220-240V, 1CT/100*</t>
  </si>
  <si>
    <t>Мобильный телефон Philips Xenium X5500 (черный) с расширенной гарантией до 3-х (трех) лет</t>
  </si>
  <si>
    <t>Дроссель электронный для люминесцентных ламп PC2/58T8 PRO</t>
  </si>
  <si>
    <t>Дроссель 40W/220</t>
  </si>
  <si>
    <t>КОНСОЛЬНЫЙ УПОРНЫЙ ПОДШИПНИК ДЛЯ НАСОСА 14*23(4230091A-B) SDR80992 NUOVO PIGNONE/2ST</t>
  </si>
  <si>
    <t>КРЫЛЬЧАТКА ДЛЯ НАСОСА SV411F2T LOWARA</t>
  </si>
  <si>
    <t>УПЛОТНЕНИЕ КОРПУСА НАСОСА SV411F2T LOWARA</t>
  </si>
  <si>
    <t>ВАЛ ДЛЯ  НАСОСА SV411F2T</t>
  </si>
  <si>
    <t>УПЛОТНЕНИЕ VITON ДЛЯ НАСОСА SV411F2T LOWARA</t>
  </si>
  <si>
    <t>КОМПЛЕКТ УПЛОТНИТЕЛЬНЫХ КОЛЕЦ ДЛЯ НАСОСА SV411F2T LOWARA</t>
  </si>
  <si>
    <t>КОМПЛЕКТ ПРОКЛАДОК ДЛЯ НАСОСА SV411F2T LOWARA</t>
  </si>
  <si>
    <t>Неоновая лампа 220-240 VAC, цоколь BA 9s</t>
  </si>
  <si>
    <t>Лампа накаливания</t>
  </si>
  <si>
    <t>Копачковая гайка 7",  для насоса высокого давления GS3318 BMS серии GS 3300</t>
  </si>
  <si>
    <t>Стандартный держатель для маркировки 8x27</t>
  </si>
  <si>
    <t>Направляющая штока диска (Втулка) состоит из двух позиций</t>
  </si>
  <si>
    <t>КОЛЬЦО ФТОРОПЛАСТОВОЕ ДЛЯ КЛАПАНА MOCKVELD</t>
  </si>
  <si>
    <t>Диск, каталог. №0029210</t>
  </si>
  <si>
    <t>Пружина, каталог. №0052629</t>
  </si>
  <si>
    <t>Опорное седло, каталог. №0033151</t>
  </si>
  <si>
    <t>Уплотнительное кольцо (под седло)</t>
  </si>
  <si>
    <t>Стопорный винт</t>
  </si>
  <si>
    <t>Контровочная  гайка</t>
  </si>
  <si>
    <t>Стопорное кольцо</t>
  </si>
  <si>
    <t>Торцевое уплотнение УТ-Р3-30 для Насоса Ш-40-4-19,5/4Б</t>
  </si>
  <si>
    <t>Звездочка Н.80.733.03.01.03</t>
  </si>
  <si>
    <t>Провод алюминиевый АС-50</t>
  </si>
  <si>
    <t>УПЛОТНИТЕЛЬНЫЙ КАНАЛ диаметр 3/4 EYAM-75</t>
  </si>
  <si>
    <t>Переходник  20х40 1/4-3/4</t>
  </si>
  <si>
    <t>ПУЧКИ ТРУБНЫЕ К ПТПГ-30</t>
  </si>
  <si>
    <t>ОПРЕССОВАНЫЙ СОЕДИНИТЕЛЬ 1 1/2 ДЮЙМА</t>
  </si>
  <si>
    <t>ПОДВЕСНОЙ КРОНШТЕЙН 1 1/2 ДЮЙМА</t>
  </si>
  <si>
    <t>Оцинкованная трубка внутренний диаметр 25 длина 165 MT</t>
  </si>
  <si>
    <t>НАБОР ИНСТРУМЕНТОВ SMITH/1</t>
  </si>
  <si>
    <t>ПЛАВКИЙ ПРЕДОХРАНИТЕЛЬ 10Х38 2А СМ.Д94234</t>
  </si>
  <si>
    <t>Силовой блок выпрямитель.  Блок Тиристор-диод MCD 26-12 io8B (IXYS)</t>
  </si>
  <si>
    <t>ШПИЛЬКА С ГАЙКАМИ диаметр 100</t>
  </si>
  <si>
    <t>Миниатюрная люминесцентная лампа TLD 4W/33, мощность: 4W, 140лм, G5, L=136, d=16</t>
  </si>
  <si>
    <t>СОЕДИНИТЕЛЬНЫЙ ШНУР, ЗЕЛЕНЫЙ 10 М. (SIEMENS)</t>
  </si>
  <si>
    <t>Кабельный пост плоский, д/стяжек M, I, S, Tak-Ty, огнест., уп. 5шт</t>
  </si>
  <si>
    <t>КАБЕЛЬ</t>
  </si>
  <si>
    <t>Зажим кабельный с контргайкой, IP68, PG21, д.13 - 18мм</t>
  </si>
  <si>
    <t>КЛЕМНЯ  (КАБЕЛЬНЫЙ ВВОД) ( ДИАМЕТР 185)</t>
  </si>
  <si>
    <t>Штыревой наконечник 5мм</t>
  </si>
  <si>
    <t>Кабельный наконечник на 5мм</t>
  </si>
  <si>
    <t>Штыревой наконечник 4мм</t>
  </si>
  <si>
    <t>ЗАКРЕПИТЕЛЬ (КРЕПЕЖНЫЙ ХОМУТ)</t>
  </si>
  <si>
    <t>ПЕРЕКЛЮЧАТЕЛЬ</t>
  </si>
  <si>
    <t>Предохранитель (корпус 630А)</t>
  </si>
  <si>
    <t>НЕИЗОЛИРОВАННЫЙ МЕДНЫЙ КАБЕЛЬ</t>
  </si>
  <si>
    <t>ЗАКЛАДНЫЕ ГАЙКИ</t>
  </si>
  <si>
    <t>ВЗРЫВОЗАЩИЩЕНЫЙ КНОПОЧНАЯ СТАНЦИЯ</t>
  </si>
  <si>
    <t>ПЕРЕКЛЮЧАТЕЛЬ (КОНЦЕВОЙ ВЫКЛЮЧАТЕЛЬ)</t>
  </si>
  <si>
    <t>ПУТЕВОЙ ВЫКЛЮЧАТЕЛЬ ВПК 2112А/У2</t>
  </si>
  <si>
    <t>ПРЕДОХРАНИТЕЛЬ</t>
  </si>
  <si>
    <t>КОНТАКТ ПКЛ 220 4А 660V 16A</t>
  </si>
  <si>
    <t>КОНТАКТ ПКЛ-40 04А 660V16A</t>
  </si>
  <si>
    <t>ПОДВЕСНАЯ КОРОБКА (РАСПРЕДЩИТ) c пусковой аппаратурой</t>
  </si>
  <si>
    <t>РЕВЕРСИВНЫЙ ПУСКАТЕЛЬ ПН12</t>
  </si>
  <si>
    <t>ВЗРЫВОЗАЩИЩЕННЫЙ БЛОК УПРАВЛЕНИЯ</t>
  </si>
  <si>
    <t>ПАНЕЛЬ УПРАВЛЕНИЯ НАСОСА ДРЕНАЖНОЙ ЁМКОСТИ</t>
  </si>
  <si>
    <t>ДИЮС</t>
  </si>
  <si>
    <t>Светильник взрывозащищенный НПП 18-200 IP65</t>
  </si>
  <si>
    <t>Маслоотбойное уплотнительное кольцо</t>
  </si>
  <si>
    <t>Кольцо резиновое</t>
  </si>
  <si>
    <t>ПРИВОД  1А03У2 ТУЛА</t>
  </si>
  <si>
    <t>Модуль ADPCM</t>
  </si>
  <si>
    <t>Голосовой модуль, 8-ми портовый, 4-хпроводный</t>
  </si>
  <si>
    <t>Блок питания 110/220 В</t>
  </si>
  <si>
    <t>10-ти портовый LD-SRU модуль</t>
  </si>
  <si>
    <t>КАБЕЛЬНЫЙ ВВОД (НАРУЖНЫЙ ДИАМЕТР КАБЕЛЯ 4X1/2)</t>
  </si>
  <si>
    <t>Траверс (б/у)</t>
  </si>
  <si>
    <t>КАБЕЛЬНЫЙ ВВОД М25 (ЭМЭРСОН ПРОЦЕС МЕНЕДЖМЕНТ ЭГ)</t>
  </si>
  <si>
    <t>КОНТАКТОР ВОЗБУЖДЕНИЯ</t>
  </si>
  <si>
    <t>ПРЕДОХРАНИТЕЛЬ 10А 380V</t>
  </si>
  <si>
    <t>1D7520X0012 Уплотнительное кольцо</t>
  </si>
  <si>
    <t>Электродвигатель привода рекуператора системы ОВКВ операторной 220B 25Вт 3-фазный с редуктором</t>
  </si>
  <si>
    <t>Лампа Philips SON-T PIA PLUS 250W E40</t>
  </si>
  <si>
    <t>Лампа Osram L4W/640</t>
  </si>
  <si>
    <t>Data Pass Harness+GPS 819125100 разветвитель для подключения устройств</t>
  </si>
  <si>
    <t>Реле 756.3777 4 контакта 40А 11180-3747210-00</t>
  </si>
  <si>
    <t>Колодка соединительная (реле 5 конт.) 9016СБ5</t>
  </si>
  <si>
    <t>Лампа BA9S 48V</t>
  </si>
  <si>
    <t>Демонтированный  электродвигатель ВА 160М 2У2.5 15KW насоса дренажной емкости PU-A002 </t>
  </si>
  <si>
    <t>Консоль облегченная ML с основанием 100мм</t>
  </si>
  <si>
    <t>Труба ПНД Ду 110мм, L=6м</t>
  </si>
  <si>
    <t>Колодка соединительная (для реле)</t>
  </si>
  <si>
    <t>Комплект кабелей для DPL Vx (I/O (main) Cable; Power Cable; Fuse)</t>
  </si>
  <si>
    <t>Брелок идентификации водителя</t>
  </si>
  <si>
    <t>Реле</t>
  </si>
  <si>
    <t>Птицезащитное устройство антиприсадного типа ПЗУ-ds</t>
  </si>
  <si>
    <t>Плавкий предохранитель 5A/500 В пер. т./ пост. т. 50KA пер. т. / 20KA пост. т. UL</t>
  </si>
  <si>
    <t>Демонтированный Суперфильтр СФП-25-5-ГЗ</t>
  </si>
  <si>
    <t>iFleet (Basic Package) DPLV3 R4 STANDART GSM устройство DPL V3</t>
  </si>
  <si>
    <t>Mifare reader TR2020 Устройство считывания для идентификации водителя</t>
  </si>
  <si>
    <t>Демонтированная кабельная продукция</t>
  </si>
  <si>
    <t>КОНТАКТОР  2 полюсный , катушка 24В(3100А20Q628)</t>
  </si>
  <si>
    <t>Источник питания  OUT PUT/240/24МВС 2.1A,50Hz</t>
  </si>
  <si>
    <t>Предохранитель - 5 А, 600 В</t>
  </si>
  <si>
    <t>Плавкий предохранитель 4A.500V</t>
  </si>
  <si>
    <t>ПЛАВКИЙ ПРЕДОХРАНИТЕЛЬ 63А 550VAC 80KA</t>
  </si>
  <si>
    <t>Предохранитель для системы питания (5х20) F1, 125mA, 250VAC.1500A</t>
  </si>
  <si>
    <t>ЛЮМИНЕСЦЕНТНАЯ ЛАМПА 40 WATT</t>
  </si>
  <si>
    <t>Лампа OSRAM DULUX 11W/900Im</t>
  </si>
  <si>
    <t>Головка затвора 1J69, ( NBR ) Рулон 12 метров.</t>
  </si>
  <si>
    <t>м</t>
  </si>
  <si>
    <t>кг</t>
  </si>
  <si>
    <t>EXP-0221</t>
  </si>
  <si>
    <t>EXP-0227</t>
  </si>
  <si>
    <t>EXP-0232</t>
  </si>
  <si>
    <t>EXP-0276</t>
  </si>
  <si>
    <t>EXP-0289</t>
  </si>
  <si>
    <t>EXP-0304</t>
  </si>
  <si>
    <t>EXP-0463</t>
  </si>
  <si>
    <t>EXP-0520</t>
  </si>
  <si>
    <t>EXP-3515</t>
  </si>
  <si>
    <t>EXP-3516</t>
  </si>
  <si>
    <t>EXP-3937</t>
  </si>
  <si>
    <t>EXP-4828</t>
  </si>
  <si>
    <t>EXP-5247</t>
  </si>
  <si>
    <t>EXP-6906</t>
  </si>
  <si>
    <t>EXP-7333</t>
  </si>
  <si>
    <t>EXP-7403</t>
  </si>
  <si>
    <t>EXP-7436</t>
  </si>
  <si>
    <t>EXP-8397</t>
  </si>
  <si>
    <t>S1173</t>
  </si>
  <si>
    <t>S563</t>
  </si>
  <si>
    <t>S564</t>
  </si>
  <si>
    <t>S566</t>
  </si>
  <si>
    <t>S706</t>
  </si>
  <si>
    <t>шт</t>
  </si>
  <si>
    <t>KM</t>
  </si>
  <si>
    <t>комплект</t>
  </si>
  <si>
    <t>Автоматический выключатель ACCB15/16/17 (DBV, LR),  3-полюсный, 480V, 30A, #36-00148</t>
  </si>
  <si>
    <t>ПРИВОДНОЙ МЕХАНИЗМ: ЗАПЧАСТИ ДЛЯ МОТОРА HP0.08</t>
  </si>
  <si>
    <t>ПЕРЕДАТЧИК....TRANSMITTER, RANGE 0/210bar, 12.5/42VDC</t>
  </si>
  <si>
    <t>Подшипник скольжения d20см</t>
  </si>
  <si>
    <t>Плата управления RG-25, преобразователи автомати-ческие APAL 25-50FCQ. для станции катодной защиты</t>
  </si>
  <si>
    <t>Штыревой разъем печатной платы PIF</t>
  </si>
  <si>
    <t>Блок регулирования частоты вращения  "Woodward"</t>
  </si>
  <si>
    <t>Катушка</t>
  </si>
  <si>
    <t>комплект поршневых колец</t>
  </si>
  <si>
    <t>ЗАЖИМ</t>
  </si>
  <si>
    <t>Диск ведущий 1020 MM (40") для  очистного скребка трубопровода</t>
  </si>
  <si>
    <t>ПРОВОД АС-95</t>
  </si>
  <si>
    <t>Термометр ТЛ-4 0 +55  ц.д.0,1 ТУ 252021.003-89</t>
  </si>
  <si>
    <t>Мотор-редуктор 29433</t>
  </si>
  <si>
    <t>СВЕТИЛЬНИК ВЗРЫВОЗАЩИЩЕННЫЙ С ЛАМПОЙ НАКАЛИВАНИЯ 200ВТ IP 65220B 50ГЦ НСП43-01-200-220-УХЛII EXDELLCT3 346100 6</t>
  </si>
  <si>
    <t>Термометр ASTM 5C, от -38градусов до +50, ц.д.1град.</t>
  </si>
  <si>
    <t>ФИЛЬТР СЕТЧАТЫЙ КАССЕТА АЯД - 4.212.041 ДЛЯ АГРС САРАТОВ-10</t>
  </si>
  <si>
    <t>АЛЮМИНИЕВАЯ ШАЙБА</t>
  </si>
  <si>
    <t>Сборка 1500RPM</t>
  </si>
  <si>
    <t>Редуктор TX36/4 Flender в сборе</t>
  </si>
  <si>
    <t>пружина</t>
  </si>
  <si>
    <t>вал</t>
  </si>
  <si>
    <t>Соединительный контакт CHLRIDE</t>
  </si>
  <si>
    <t>Температурный датчик</t>
  </si>
  <si>
    <t>РАДИАТОР</t>
  </si>
  <si>
    <t>КОЖУХ ВЕНТИЛЯТОР</t>
  </si>
  <si>
    <t>Колодка c  предохранителем 160A</t>
  </si>
  <si>
    <t>КОЛОДКА ПРЕДОХРАНИТЕЛЕЙ/Fuseholder 1 pole +  fuse GI 4A 14x51. RB211159</t>
  </si>
  <si>
    <t>МОЛОТОК СКОЛЬЖЕНИЯ (ПОЛЗУН)21825849</t>
  </si>
  <si>
    <t>ПРОВОД МОНТАЖНЫЙ МПО СЕЧЕНИЕ 1,5 ММ2 С ГИБКОЙ ЖИЛОЙ С ОБЛЕГЧЕННОЙ ПЭ ИЗОЛЯЦИЕЙ ГОСТ -17515</t>
  </si>
  <si>
    <t>КАБЕЛЬНЫЙ ВВОД (диаметр М16*1.5ММ)</t>
  </si>
  <si>
    <t>Кабель ВВГ 1х2,5 мм2</t>
  </si>
  <si>
    <t>ШЛАНГ PARKER НЕСЛОИСТАЯ 421-8 WP (1200 мм)</t>
  </si>
  <si>
    <t>КОРОМЫСЛО РАСПРЕДВАЛА perkins</t>
  </si>
  <si>
    <t>КОНВЕРТЕР/CONVERTER AC/DC 75 WAT CHASSIS MOUNT    180-270 VAC INPUT 24 VDC OUTPUT</t>
  </si>
  <si>
    <t>КОМПЛЕКТ ДЛЯ УДАЛЕННОГО АДМИНИСТРИРОВАНИЯ СТАНЦИИ L30220-Y600-A350</t>
  </si>
  <si>
    <t>МАГНИТНЫЙ ПУСКАТЕЛЬ ТИП CI 105</t>
  </si>
  <si>
    <t>ТРАНСФОРМАТОР, 220В ПЕРЕМЕННЫЙ ТОК, 24В ПОСТОЯННЫЙ ТОК 10А</t>
  </si>
  <si>
    <t>ШПИЛЬКА 2? Х 480</t>
  </si>
  <si>
    <t>ФЛАНЕЦ 28 дюйм</t>
  </si>
  <si>
    <t>ШПИЛЬКА  (ДИАМЕТР 2X141/2)</t>
  </si>
  <si>
    <t>АДАПТОР</t>
  </si>
  <si>
    <t>СИЛОВОЙ КОМПЛЕКТ</t>
  </si>
  <si>
    <t>ДЕРЖАТЕЛЬ ПАНЕЛИ СТЫКОВОЧНЫЙ,МЕТАЛЛИЧЕСКИЙ (ТООSIEMENS)</t>
  </si>
  <si>
    <t>РАЗМЫКАТЕЛЬ ВЗРЫВОЗАЩИЩЁННЫЙ CEAG 411-8100-R0002</t>
  </si>
  <si>
    <t>БЛОК УПРАВЛЕНИЯ</t>
  </si>
  <si>
    <t>ВОЛОКОННО-ОПТИЧЕСКИЙ КАБЕЛЬ ОПС 006М</t>
  </si>
  <si>
    <t>Предохранитель, 2А</t>
  </si>
  <si>
    <t>Предохранитель, 1А</t>
  </si>
  <si>
    <t>УЗЕЛ КОНТРОЛЯ ОГНЯ</t>
  </si>
  <si>
    <t>ТЕРМОМЕТР ТЛ-4 №3  +50..+105 ц.д. 0,1 РТУТЬ</t>
  </si>
  <si>
    <t>ТИРИСТОР ДВУХРЕЖИМНЫЙ  У-ВО БЕСПЕРЕБОЙНОГО ПИТАНИЯ TOSHIBA</t>
  </si>
  <si>
    <t>CV18384/1  КОРОМЫСЛО РАСПРЕД. ВАЛА perkins</t>
  </si>
  <si>
    <t>ПРЕДОХРАНИТЕЛЬНЫЙ КЛАПАН 17С16НЖ Ду-50 Ру-64 ПРИСОЕДИНЕНИЕ ФЛАНЦЕВОЕ ГОСТ 12815-80 ТУ 3742-004 07533604-95</t>
  </si>
  <si>
    <t>ШАРОВЫЕ КРАНЫ 11С67П Ду-100 Ру-16 ПРИСОЕДИНЕНИЕ ФЛАНЦЕВОЕ ГОСТ 12815-80 ГОСТ 14187-84</t>
  </si>
  <si>
    <t>Кольцо переходное для стыковки трубы 1020 с толщиной стенки 10 мм с трубой 1020 с толщиной стенки 15 мм</t>
  </si>
  <si>
    <t>LC1D32RD Контактор 3P/32A/440VDC</t>
  </si>
  <si>
    <t>Ремонтный комплект к регулятору давления газа с выходным средним давлением РДСК 50  АГРС Саратов-10</t>
  </si>
  <si>
    <t>Сигнализатор взрывоопасности стационарный, БД с цифровой индикацией и с диффузионным встроенным датчиком, БСиП с цифровой индикацией</t>
  </si>
  <si>
    <t>Тара для арбитражных проб с завинчивающими крышками с прокладкой</t>
  </si>
  <si>
    <t>APC Smart-UPS RT 192V RM Battery Pack (3 U)</t>
  </si>
  <si>
    <t>Термометр ТЛ-2М</t>
  </si>
  <si>
    <t>ШПИЛЬКА (ДИАМЕТР 7/8X43/4)</t>
  </si>
  <si>
    <t>Отвод ОГ12° 1020 (12.5Х65)-6.7-0,75-5DN-1350/1350-УХЛ-20° с наружным изоляционным покрытием</t>
  </si>
  <si>
    <t>Отвод ОГ37° 1020 (12.5Х65)-6.7-0,75-5DN-2500/2500-УХЛ-20° с наружным изоляционным покрытием</t>
  </si>
  <si>
    <t>Отвод ОГ25° 1020 (12.5 Х65) -6.7-0,75-5DN-1950/1950-УХЛ-20° с наружным изоляционным покрытием</t>
  </si>
  <si>
    <t>Отвод ОГ19° 1020 (12.5 Х65) -6.7-0,75-5DN-1650/1650-УХЛ-20°с наружным изоляционным покрытием</t>
  </si>
  <si>
    <t>Взрывозащищенный кнопочный пост управления ROSE</t>
  </si>
  <si>
    <t>Клапан двухпозиционный для газовой среды ВН1 1/2 Н - 1. 220v 50Hz  25W IP65; 0…0,1MPa; -30…+40 °C; муфтовое соединение муфтовый фланец</t>
  </si>
  <si>
    <t>Сигнализатор горючих газов, диапазон измерения 0 - 50 НКПР, выход 4 - 20мА, питание 220VAC</t>
  </si>
  <si>
    <t>Термохимический датчик для сигнализатора горючих газов</t>
  </si>
  <si>
    <t>Нижний подвод для подпорного насоса НПВ2500/80</t>
  </si>
  <si>
    <t>Электронный компонент Z550HPR, Thermometrics,(в блоке возбудителя генератора 10кВ)</t>
  </si>
  <si>
    <t>Кран шаровой фланцевый с ручным управлением DN50мм под кольцом РАМКО, PN16МПа</t>
  </si>
  <si>
    <t>Кран шаровой фланцевый DN50мм, PN10МПа</t>
  </si>
  <si>
    <t>Прокладка  861-073-01-13</t>
  </si>
  <si>
    <t>Подпятник 861-075-01-14</t>
  </si>
  <si>
    <t>Прокладка  861-073-01-27</t>
  </si>
  <si>
    <t>Прокладка  861-010-72</t>
  </si>
  <si>
    <t>Прокладка 861-010-73</t>
  </si>
  <si>
    <t>Прокладка 861-010-70</t>
  </si>
  <si>
    <t>Прокладка 861-010-71</t>
  </si>
  <si>
    <t>Прокладка 861-010-75</t>
  </si>
  <si>
    <t>Пята 861-073-01-16</t>
  </si>
  <si>
    <t>Манометр WIKA, type 632.51.100, диапазон -250….0 Ра</t>
  </si>
  <si>
    <t>Кабель многомодовыйб 50/125 мкм, 12 волокон с улучшенными характеристиками Premium Grade с коэффициентом затуханияна 850 нм 3.5 дб/км, на 1300 нм 1.0</t>
  </si>
  <si>
    <t>Переходник  32х40 1\4-3\4</t>
  </si>
  <si>
    <t>ЭЛЕКТРОДВИГАТЕЛЬ С ПРИВОДОМ EIM part # 9C00100901, JOB 79531A01; HP 3,2; RP 2875; 380 VAC P/N 9000100901</t>
  </si>
  <si>
    <t>ТРОЙНИК 720х720х420 с воротником</t>
  </si>
  <si>
    <t>Провод медный неизолированный плетеный гибкий МГ 70мм2</t>
  </si>
  <si>
    <t>Ремонтная муфта для трубопровода 28, с толщиной стенки 10мм, длиной 1м</t>
  </si>
  <si>
    <t>Брелок для идентификации водителя MIFAR TAG 1K MFIS50-AB0005B</t>
  </si>
  <si>
    <t>Плата вычислителя Суперфлоу IIE СТА01.03.00 (R)</t>
  </si>
  <si>
    <t>Преобразователь сопротивления СНАГ 687281.017 ( R )</t>
  </si>
  <si>
    <t>Ремонтная муфта П1 720 (750)х8х1000</t>
  </si>
  <si>
    <t>Демонтированный электродвигатель ВА 180М 2У2.5 30KW насоса дренажной емкости PU-A001</t>
  </si>
  <si>
    <t xml:space="preserve">Термостат с выносным капилляром Длина капилляра: 65 мм - D капилляра: 7 мм - Настройка: 30 - 90 ° С ± 3 - Контакты: 400 В, 16А (4) - Дифференциал: +4 </t>
  </si>
  <si>
    <t>Демонтированный выпрямитель 48В Argus RSM 48/100</t>
  </si>
  <si>
    <t>Металлогаллогеновая лампа OSRAM HQI-TS1000W/D/S-PRO</t>
  </si>
  <si>
    <t>ДЕМОНТИРОВАННЫЙ ТРОЙНИК 720х530</t>
  </si>
  <si>
    <t>ТРОЙНИК 720х720</t>
  </si>
  <si>
    <t>ТРОЙНИК 720х720 приваренный к ШАРОВОМУ КЛАПАНУ 28"</t>
  </si>
  <si>
    <t>ТРОЙНИК 508х508х375</t>
  </si>
  <si>
    <t>ТРОЙНИК 410х410х160(16х6")</t>
  </si>
  <si>
    <t>ТРОЙНИК 510х510х273</t>
  </si>
  <si>
    <t>ТРОЙНИК 510х510х220</t>
  </si>
  <si>
    <t>ДЕМОНТРИРОВАННЫЙ ТРОЙНИК диаметр 100</t>
  </si>
  <si>
    <t>ДЕМОНТИРОВАННЫЙ КОНЦЕНТРИЧЕСКИЙ ПЕРЕХОД 530Х325 с катушкой, отводом приваренный</t>
  </si>
  <si>
    <t>ДЕМОНТИРОВАННЫЙ ПЕРЕХОДНОЙ ТРОЙНИК 8"х2"</t>
  </si>
  <si>
    <t>Катушка контактора 24В</t>
  </si>
  <si>
    <t>Контактор звезда BF65</t>
  </si>
  <si>
    <t>Трансформатор  380V,3Х400/380/290</t>
  </si>
  <si>
    <t>Трансформатор 380V/12 трехобмот</t>
  </si>
  <si>
    <t>Автотрансформатор 10KVA,50Hz,3-PH auto</t>
  </si>
  <si>
    <t>Дроссель электронный для люминесцентных ламп</t>
  </si>
  <si>
    <t>Демонтированный обратный клапан Ду1000</t>
  </si>
  <si>
    <t>Бон заградительный БЗ-10-600(п/м)</t>
  </si>
  <si>
    <t>Демонтированный электродвигатель с блоком управления LEEDEN к электроприводу NP300</t>
  </si>
  <si>
    <t>Патрон керамический с держателем и цоколем Е14 Материал – керамика Цоколь – Е14</t>
  </si>
  <si>
    <t>Лампа энергосберегающая Мощность 15W Цоколь Е14 Световая температура 6400К ELS Колба - спираль</t>
  </si>
  <si>
    <t>Цифровое реле интегральной защиты генератора MICOM P343</t>
  </si>
  <si>
    <t>КЛИНОВАЯ ЗАДВИЖКА PU8.0 подземное исполнение</t>
  </si>
  <si>
    <t>ШАРОВОЙ КЛАПАН GROVE 600 класс с электроприводом Ledeen 28"</t>
  </si>
  <si>
    <t>ШАРОВОЙ КЛАПАН 28" приварной с электроприводом 600класс</t>
  </si>
  <si>
    <t>ФЛАНЕЦ ДИАМЕТР 14"150 под приварку</t>
  </si>
  <si>
    <t>ГАЙКА  (ДИАМЕТР 12)</t>
  </si>
  <si>
    <t>Фитинг с внутренним углом.  (SIEMENS)</t>
  </si>
  <si>
    <t>Фитинг с правосторонним углом.  (SIEMENS)</t>
  </si>
  <si>
    <t>Розетки.  (SIEMENS)</t>
  </si>
  <si>
    <t>Пустой модуль.  (SIEMENS)</t>
  </si>
  <si>
    <t>Узлы комм. шнуров 110 с разъемами, установленными на заводе.  (SIEMENS)</t>
  </si>
  <si>
    <t>РЕЗИНОВЫЕ КЛАПАНА  (ООО"НЭК-НОВОРОССИЙСК")</t>
  </si>
  <si>
    <t>ИЗОЛИЦИОННЫЕ ШАЙБЫ</t>
  </si>
  <si>
    <t>СТАЛЬНЫЕ ШАЙБЫ</t>
  </si>
  <si>
    <t>ПРОКЛАДКА ДИАМЕТР 1 1/2 класс 150</t>
  </si>
  <si>
    <t>ГЕНЕРАТОР</t>
  </si>
  <si>
    <t>КОРОБКА ПРОДОЛЬНАЯ</t>
  </si>
  <si>
    <t>Автоматичкий выключатель 480В,30А,3-х фазный</t>
  </si>
  <si>
    <t>задвижка 16" с ручным приводом фланцевая LCB 150</t>
  </si>
  <si>
    <t>Стойки ограждения</t>
  </si>
  <si>
    <t>Электропривод шарового крана Ду 1000 , P0021-ESV-0003</t>
  </si>
  <si>
    <t>Электропривод шарового крана Ду 1000, P0024-XVO352</t>
  </si>
  <si>
    <t>ПЕНООБРАЗОВАТЕЛЬ</t>
  </si>
  <si>
    <t>КОМПЛЕКТ РЕЛЕ SH2B-05 99Z14 10A 300V</t>
  </si>
  <si>
    <t>ЧУГУННАЯ КЛИНОВАЯ ЗАДВИЖКА D=4 диаметр 3" класс 150 фланцевая</t>
  </si>
  <si>
    <t>Выпрямитель Apai 25-50FCQ</t>
  </si>
  <si>
    <t>Демонтированный электропривод Ledeen шарового крана Ду700</t>
  </si>
  <si>
    <t>Демонтированный шаровой кран ДУ1000</t>
  </si>
  <si>
    <t>Отвод гнутый с углом поворота 6 радиусом поворота 5DN наружным диаметром 1020 мм, из стали Х65, толщиной стенки присоединяемой трубы 10,6мм на 6,7МПа</t>
  </si>
  <si>
    <t>Отвод гнутый с углом поворота 12 радиусом поворота 5DN наружным диаметром 1020 мм, из стали Х65, толщиной стенки присоединяемой трубы 12,5мм на 6,7МПа</t>
  </si>
  <si>
    <t>Отвод гнутый с углом поворота 16 радиусом поворота 5DN наружным диаметром 1020 мм, из стали Х65, толщиной стенки присоединяемой трубы 12,5мм на 6,7МПа</t>
  </si>
  <si>
    <t>Отвод крутоизогнутый штампосварной с углом поворота 90 с наружным диаметром 1020мм, с толщиной стенки присоединяемой трубы  9 мм и радиусом поворота 1</t>
  </si>
  <si>
    <t>Тройник штампосварной переходной с наружными диаметром магистрали 1020мм с толщиной стенки присоединяемой трубы 12,5мм переход 630Х10 L-580mm</t>
  </si>
  <si>
    <t>Отвод крутоизогнутый штампосварный с углом поворота 90 и радиусом поворота 1.5DN с наружным диаметром 720мм, с толщиной стенки присоединяемой трубы 16</t>
  </si>
  <si>
    <t>Отвод с углом поворота 90 и радиусом поворота 1.5DN, наружным диаметром 630мм по  ГОСТ 17375-2001</t>
  </si>
  <si>
    <t>Отвод крутоизогнутый штампосварной с углом поворота 90 с наружным диаметром 1020мм, с толщиной стенки присоединяемой трубы  9 мм</t>
  </si>
  <si>
    <t>ГСО ПГС СН4 2,2 об.% в воздухе в стальном баллоне (с вентилем и заглушкой)</t>
  </si>
  <si>
    <t>Редуктор под воздушные газы (1/2)</t>
  </si>
  <si>
    <t>Кольцо переходное с одним продольным швом с большим наружным диаметром 530 мм и толщиной стенки присоединяемой трубы 7 мм</t>
  </si>
  <si>
    <t>Контроллер температурный комплектно с термопарой DTB4848CR</t>
  </si>
  <si>
    <t>Переход штампосварной с большим наружным диаметром 630мм с толщиной стенки присоединяемой трубы 10мм, с малым диаметром 610мм с толщиной стенки присое</t>
  </si>
  <si>
    <t>Лампа накаливания галогенная, для наружнего освещения, с вольфрамовой нитью, на напряжение 240 В, мощностью 100 Вт</t>
  </si>
  <si>
    <t>Контроллер температурный  комплектно с термопарой (Комплект ЗИП среднего уровня)</t>
  </si>
  <si>
    <t>ИНДИКАТОР ПЕРЕГОРАНИЯ, ПОЛУПР. ПЛАВКИЙ ПРЕДОХРАНИТЕЛЬ, ТИП TI 600</t>
  </si>
  <si>
    <t>ТЕРМОСТАТ, ОДНОПОЛЮСНЫЙ ОДНОХОДОВЫЙ ВЫКЛЮЧАТЕЛЬ 50/90F МК ПО ВОЗРАСТ 01C211101</t>
  </si>
  <si>
    <t>Предохранитель 100А</t>
  </si>
  <si>
    <t>АВТОМАТИЧЕСКОЕ ВКЛЮЧЕНИЕ РЕЗЕРВА Р600 Р800 ГЕНЕРАТОР. УСТАНОВКИ (старый № 594-158)</t>
  </si>
  <si>
    <t>СТЯЖНАЯ ГАЙКА SDP21537 ДЛЯ  НАСОСА 14X23-DVS...</t>
  </si>
  <si>
    <t>О-образное кольцо уплотнения (из вайтона) шпинделя  для шарового крана B8 42"-150#/300#/600#</t>
  </si>
  <si>
    <t>О -ОБРАЗНОЕ УПЛОТНИТЕЛЬНОЕ КОЛЬЦО для шарового крана B8 20"-300#/600# and B8 24"-150/300#, VITON CB2J34220L1</t>
  </si>
  <si>
    <t>О-образное кольцо уплотнения (из вайтона) шпинделя для шарового крана B8 24"-600 и B8 36"-150#</t>
  </si>
  <si>
    <t>64/60003025/8 ДАТЧИК ДАВЛЕНИЯ PT8</t>
  </si>
  <si>
    <t>КАБЕЛЬ (ДИАМЕТР 3X24)</t>
  </si>
  <si>
    <t>Покупатель ознакомлен с техническим состоянием материала, претензий не имеет.
The buyer is acquainted with the technical condition of the material.</t>
  </si>
  <si>
    <t>Закупка №0192-PROC-2022 Реализация механо-технологической и кабельной продукции ВР./ 
Purchase №0192-PROC-2022 Sale of mechanical-technological and cabel products ER</t>
  </si>
  <si>
    <t>Предложение Покупателя в обязательном порядке должно включать все позиции тендера №  0192-PROC-2022. (предложения на часть позиций не будут рассматриваться )
The Buyer's offer must necessarily include all the positions of tender no. 0192-PROC-2022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</si>
</sst>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5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6" fillId="0" borderId="0" xfId="0" applyFont="1" applyFill="1" applyBorder="1" applyAlignment="1"/>
    <xf numFmtId="0" fontId="16" fillId="3" borderId="0" xfId="0" applyFont="1" applyFill="1" applyBorder="1" applyAlignment="1"/>
    <xf numFmtId="164" fontId="8" fillId="3" borderId="1" xfId="2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164" fontId="13" fillId="2" borderId="1" xfId="0" applyNumberFormat="1" applyFont="1" applyFill="1" applyBorder="1" applyAlignment="1">
      <alignment vertical="center" wrapText="1"/>
    </xf>
    <xf numFmtId="164" fontId="13" fillId="3" borderId="1" xfId="0" applyNumberFormat="1" applyFont="1" applyFill="1" applyBorder="1" applyAlignment="1">
      <alignment vertical="center" wrapText="1"/>
    </xf>
    <xf numFmtId="164" fontId="10" fillId="0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center" vertical="center"/>
    </xf>
    <xf numFmtId="4" fontId="22" fillId="4" borderId="1" xfId="0" applyNumberFormat="1" applyFont="1" applyFill="1" applyBorder="1" applyAlignment="1">
      <alignment horizontal="right" vertical="center" wrapText="1"/>
    </xf>
    <xf numFmtId="164" fontId="10" fillId="4" borderId="1" xfId="2" applyFont="1" applyFill="1" applyBorder="1" applyAlignment="1">
      <alignment horizontal="center" vertical="center" wrapText="1"/>
    </xf>
    <xf numFmtId="164" fontId="8" fillId="4" borderId="1" xfId="2" applyFont="1" applyFill="1" applyBorder="1" applyAlignment="1">
      <alignment horizontal="center" vertical="center" wrapText="1"/>
    </xf>
    <xf numFmtId="0" fontId="0" fillId="4" borderId="0" xfId="0" applyFont="1" applyFill="1"/>
    <xf numFmtId="0" fontId="21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0" fillId="4" borderId="0" xfId="0" applyFill="1"/>
    <xf numFmtId="0" fontId="5" fillId="2" borderId="1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/>
    </xf>
    <xf numFmtId="164" fontId="17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8" fillId="2" borderId="5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1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27"/>
  <sheetViews>
    <sheetView tabSelected="1" topLeftCell="A290" zoomScale="70" zoomScaleNormal="70" workbookViewId="0">
      <selection activeCell="A309" sqref="A309:F309"/>
    </sheetView>
  </sheetViews>
  <sheetFormatPr defaultRowHeight="15" x14ac:dyDescent="0.25"/>
  <cols>
    <col min="1" max="1" width="6.42578125" customWidth="1"/>
    <col min="2" max="2" width="18.28515625" bestFit="1" customWidth="1"/>
    <col min="3" max="3" width="9.85546875" customWidth="1"/>
    <col min="4" max="4" width="82.5703125" customWidth="1"/>
    <col min="5" max="5" width="15.7109375" bestFit="1" customWidth="1"/>
    <col min="6" max="6" width="15.28515625" customWidth="1"/>
    <col min="7" max="7" width="22.5703125" customWidth="1"/>
    <col min="8" max="8" width="21.85546875" customWidth="1"/>
    <col min="9" max="11" width="22.28515625" customWidth="1"/>
    <col min="12" max="13" width="25.7109375" customWidth="1"/>
    <col min="14" max="14" width="13.5703125" customWidth="1"/>
    <col min="15" max="15" width="28.7109375" customWidth="1"/>
  </cols>
  <sheetData>
    <row r="1" spans="1:15" ht="21" x14ac:dyDescent="0.35">
      <c r="A1" s="7" t="s">
        <v>2</v>
      </c>
      <c r="B1" s="3"/>
      <c r="C1" s="3"/>
      <c r="D1" s="3"/>
      <c r="E1" s="3"/>
      <c r="F1" s="3"/>
      <c r="G1" s="3"/>
      <c r="H1" s="3"/>
      <c r="I1" s="51"/>
      <c r="J1" s="51"/>
      <c r="K1" s="51"/>
      <c r="L1" s="3"/>
      <c r="M1" s="3"/>
      <c r="N1" s="3"/>
      <c r="O1" s="3"/>
    </row>
    <row r="2" spans="1:15" ht="20.25" x14ac:dyDescent="0.25">
      <c r="A2" s="55" t="s">
        <v>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20.25" x14ac:dyDescent="0.25">
      <c r="A3" s="55" t="s">
        <v>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0.25" x14ac:dyDescent="0.25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ht="20.25" x14ac:dyDescent="0.25">
      <c r="A5" s="57" t="s">
        <v>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5" ht="54" customHeight="1" x14ac:dyDescent="0.25">
      <c r="A6" s="58" t="s">
        <v>434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ht="21" x14ac:dyDescent="0.35">
      <c r="A7" s="5"/>
      <c r="B7" s="6"/>
      <c r="C7" s="6"/>
      <c r="D7" s="6"/>
      <c r="E7" s="6"/>
      <c r="F7" s="6"/>
      <c r="G7" s="6"/>
      <c r="H7" s="6"/>
      <c r="I7" s="6"/>
      <c r="J7" s="6"/>
      <c r="K7" s="15" t="s">
        <v>19</v>
      </c>
      <c r="L7" s="14"/>
      <c r="M7" s="14"/>
      <c r="N7" s="11"/>
      <c r="O7" s="11"/>
    </row>
    <row r="8" spans="1:15" ht="139.15" customHeight="1" x14ac:dyDescent="0.25">
      <c r="A8" s="30" t="s">
        <v>7</v>
      </c>
      <c r="B8" s="30" t="s">
        <v>16</v>
      </c>
      <c r="C8" s="30" t="s">
        <v>3</v>
      </c>
      <c r="D8" s="30" t="s">
        <v>4</v>
      </c>
      <c r="E8" s="30" t="s">
        <v>1</v>
      </c>
      <c r="F8" s="30" t="s">
        <v>8</v>
      </c>
      <c r="G8" s="30" t="s">
        <v>100</v>
      </c>
      <c r="H8" s="30" t="s">
        <v>32</v>
      </c>
      <c r="I8" s="30" t="s">
        <v>21</v>
      </c>
      <c r="J8" s="30" t="s">
        <v>26</v>
      </c>
      <c r="K8" s="47" t="s">
        <v>101</v>
      </c>
      <c r="L8" s="30" t="s">
        <v>30</v>
      </c>
      <c r="M8" s="30" t="s">
        <v>31</v>
      </c>
      <c r="N8" s="30" t="s">
        <v>6</v>
      </c>
      <c r="O8" s="30" t="s">
        <v>17</v>
      </c>
    </row>
    <row r="9" spans="1:15" s="40" customFormat="1" ht="33" x14ac:dyDescent="0.25">
      <c r="A9" s="34">
        <v>1</v>
      </c>
      <c r="B9" s="34">
        <v>1000242</v>
      </c>
      <c r="C9" s="34" t="s">
        <v>25</v>
      </c>
      <c r="D9" s="35" t="s">
        <v>260</v>
      </c>
      <c r="E9" s="36" t="s">
        <v>257</v>
      </c>
      <c r="F9" s="17">
        <v>1</v>
      </c>
      <c r="G9" s="46">
        <f>H9/112*100</f>
        <v>263.7337500000009</v>
      </c>
      <c r="H9" s="46">
        <v>295.38180000000102</v>
      </c>
      <c r="I9" s="37">
        <f t="shared" ref="I9" si="0">G9*F9</f>
        <v>263.7337500000009</v>
      </c>
      <c r="J9" s="37">
        <f t="shared" ref="J9" si="1">H9*F9</f>
        <v>295.38180000000102</v>
      </c>
      <c r="K9" s="48"/>
      <c r="L9" s="38">
        <f>K9*F9</f>
        <v>0</v>
      </c>
      <c r="M9" s="39">
        <f t="shared" ref="M9" si="2">L9*1.12</f>
        <v>0</v>
      </c>
      <c r="N9" s="34" t="s">
        <v>22</v>
      </c>
      <c r="O9" s="62" t="s">
        <v>102</v>
      </c>
    </row>
    <row r="10" spans="1:15" s="43" customFormat="1" ht="18.75" customHeight="1" x14ac:dyDescent="0.25">
      <c r="A10" s="34">
        <v>2</v>
      </c>
      <c r="B10" s="41">
        <v>1001272</v>
      </c>
      <c r="C10" s="34" t="s">
        <v>25</v>
      </c>
      <c r="D10" s="42" t="s">
        <v>261</v>
      </c>
      <c r="E10" s="36" t="s">
        <v>257</v>
      </c>
      <c r="F10" s="17">
        <v>4</v>
      </c>
      <c r="G10" s="46">
        <f t="shared" ref="G10:G70" si="3">H10/112*100</f>
        <v>21790.28571428571</v>
      </c>
      <c r="H10" s="46">
        <v>24405.119999999995</v>
      </c>
      <c r="I10" s="37">
        <f t="shared" ref="I10:I70" si="4">G10*F10</f>
        <v>87161.142857142841</v>
      </c>
      <c r="J10" s="37">
        <f t="shared" ref="J10:J70" si="5">H10*F10</f>
        <v>97620.479999999981</v>
      </c>
      <c r="K10" s="48"/>
      <c r="L10" s="38">
        <f t="shared" ref="L10:L69" si="6">K10*F10</f>
        <v>0</v>
      </c>
      <c r="M10" s="39">
        <f t="shared" ref="M10:M69" si="7">L10*1.12</f>
        <v>0</v>
      </c>
      <c r="N10" s="34" t="s">
        <v>22</v>
      </c>
      <c r="O10" s="63"/>
    </row>
    <row r="11" spans="1:15" s="43" customFormat="1" ht="18.75" x14ac:dyDescent="0.25">
      <c r="A11" s="34">
        <v>3</v>
      </c>
      <c r="B11" s="41">
        <v>1001366</v>
      </c>
      <c r="C11" s="34" t="s">
        <v>25</v>
      </c>
      <c r="D11" s="42" t="s">
        <v>262</v>
      </c>
      <c r="E11" s="36" t="s">
        <v>257</v>
      </c>
      <c r="F11" s="17">
        <v>1</v>
      </c>
      <c r="G11" s="46">
        <f t="shared" si="3"/>
        <v>15390.000000000004</v>
      </c>
      <c r="H11" s="46">
        <v>17236.800000000003</v>
      </c>
      <c r="I11" s="37">
        <f t="shared" si="4"/>
        <v>15390.000000000004</v>
      </c>
      <c r="J11" s="37">
        <f t="shared" si="5"/>
        <v>17236.800000000003</v>
      </c>
      <c r="K11" s="48"/>
      <c r="L11" s="38">
        <f t="shared" si="6"/>
        <v>0</v>
      </c>
      <c r="M11" s="39">
        <f t="shared" si="7"/>
        <v>0</v>
      </c>
      <c r="N11" s="34" t="s">
        <v>22</v>
      </c>
      <c r="O11" s="63"/>
    </row>
    <row r="12" spans="1:15" s="43" customFormat="1" ht="18.75" x14ac:dyDescent="0.25">
      <c r="A12" s="34">
        <v>4</v>
      </c>
      <c r="B12" s="41">
        <v>1003207</v>
      </c>
      <c r="C12" s="34" t="s">
        <v>25</v>
      </c>
      <c r="D12" s="42" t="s">
        <v>263</v>
      </c>
      <c r="E12" s="36" t="s">
        <v>257</v>
      </c>
      <c r="F12" s="17">
        <v>1</v>
      </c>
      <c r="G12" s="46">
        <f t="shared" si="3"/>
        <v>214.28571428571428</v>
      </c>
      <c r="H12" s="46">
        <v>240</v>
      </c>
      <c r="I12" s="37">
        <f t="shared" si="4"/>
        <v>214.28571428571428</v>
      </c>
      <c r="J12" s="37">
        <f t="shared" si="5"/>
        <v>240</v>
      </c>
      <c r="K12" s="48"/>
      <c r="L12" s="38">
        <f t="shared" si="6"/>
        <v>0</v>
      </c>
      <c r="M12" s="39">
        <f t="shared" si="7"/>
        <v>0</v>
      </c>
      <c r="N12" s="34" t="s">
        <v>22</v>
      </c>
      <c r="O12" s="63"/>
    </row>
    <row r="13" spans="1:15" s="43" customFormat="1" ht="37.5" x14ac:dyDescent="0.25">
      <c r="A13" s="34">
        <v>5</v>
      </c>
      <c r="B13" s="41">
        <v>1003222</v>
      </c>
      <c r="C13" s="34" t="s">
        <v>25</v>
      </c>
      <c r="D13" s="42" t="s">
        <v>162</v>
      </c>
      <c r="E13" s="36" t="s">
        <v>257</v>
      </c>
      <c r="F13" s="17">
        <v>162</v>
      </c>
      <c r="G13" s="46">
        <f t="shared" si="3"/>
        <v>1360.6714285714279</v>
      </c>
      <c r="H13" s="46">
        <v>1523.9519999999993</v>
      </c>
      <c r="I13" s="37">
        <f t="shared" si="4"/>
        <v>220428.77142857132</v>
      </c>
      <c r="J13" s="37">
        <f t="shared" si="5"/>
        <v>246880.2239999999</v>
      </c>
      <c r="K13" s="48"/>
      <c r="L13" s="38">
        <f t="shared" si="6"/>
        <v>0</v>
      </c>
      <c r="M13" s="39">
        <f t="shared" si="7"/>
        <v>0</v>
      </c>
      <c r="N13" s="34" t="s">
        <v>22</v>
      </c>
      <c r="O13" s="63"/>
    </row>
    <row r="14" spans="1:15" s="43" customFormat="1" ht="18.75" x14ac:dyDescent="0.25">
      <c r="A14" s="34">
        <v>6</v>
      </c>
      <c r="B14" s="41">
        <v>1003261</v>
      </c>
      <c r="C14" s="34" t="s">
        <v>25</v>
      </c>
      <c r="D14" s="42" t="s">
        <v>150</v>
      </c>
      <c r="E14" s="36" t="s">
        <v>257</v>
      </c>
      <c r="F14" s="17">
        <v>4</v>
      </c>
      <c r="G14" s="46">
        <f t="shared" si="3"/>
        <v>567.85714285714289</v>
      </c>
      <c r="H14" s="46">
        <v>636</v>
      </c>
      <c r="I14" s="37">
        <f t="shared" si="4"/>
        <v>2271.4285714285716</v>
      </c>
      <c r="J14" s="37">
        <f t="shared" si="5"/>
        <v>2544</v>
      </c>
      <c r="K14" s="48"/>
      <c r="L14" s="38">
        <f t="shared" si="6"/>
        <v>0</v>
      </c>
      <c r="M14" s="39">
        <f t="shared" si="7"/>
        <v>0</v>
      </c>
      <c r="N14" s="34" t="s">
        <v>22</v>
      </c>
      <c r="O14" s="63"/>
    </row>
    <row r="15" spans="1:15" s="43" customFormat="1" ht="37.5" x14ac:dyDescent="0.25">
      <c r="A15" s="34">
        <v>7</v>
      </c>
      <c r="B15" s="41">
        <v>1004856</v>
      </c>
      <c r="C15" s="34" t="s">
        <v>25</v>
      </c>
      <c r="D15" s="42" t="s">
        <v>264</v>
      </c>
      <c r="E15" s="36" t="s">
        <v>257</v>
      </c>
      <c r="F15" s="17">
        <v>3</v>
      </c>
      <c r="G15" s="46">
        <f t="shared" si="3"/>
        <v>415.28571428571422</v>
      </c>
      <c r="H15" s="46">
        <v>465.11999999999989</v>
      </c>
      <c r="I15" s="37">
        <f t="shared" si="4"/>
        <v>1245.8571428571427</v>
      </c>
      <c r="J15" s="37">
        <f t="shared" si="5"/>
        <v>1395.3599999999997</v>
      </c>
      <c r="K15" s="48"/>
      <c r="L15" s="38">
        <f t="shared" si="6"/>
        <v>0</v>
      </c>
      <c r="M15" s="39">
        <f t="shared" si="7"/>
        <v>0</v>
      </c>
      <c r="N15" s="34" t="s">
        <v>22</v>
      </c>
      <c r="O15" s="63"/>
    </row>
    <row r="16" spans="1:15" s="43" customFormat="1" ht="18.75" x14ac:dyDescent="0.25">
      <c r="A16" s="34">
        <v>8</v>
      </c>
      <c r="B16" s="41">
        <v>1004941</v>
      </c>
      <c r="C16" s="34" t="s">
        <v>25</v>
      </c>
      <c r="D16" s="42" t="s">
        <v>265</v>
      </c>
      <c r="E16" s="36" t="s">
        <v>257</v>
      </c>
      <c r="F16" s="17">
        <v>2</v>
      </c>
      <c r="G16" s="46">
        <f t="shared" si="3"/>
        <v>118.07142857142858</v>
      </c>
      <c r="H16" s="46">
        <v>132.24</v>
      </c>
      <c r="I16" s="37">
        <f t="shared" si="4"/>
        <v>236.14285714285717</v>
      </c>
      <c r="J16" s="37">
        <f t="shared" si="5"/>
        <v>264.48</v>
      </c>
      <c r="K16" s="48"/>
      <c r="L16" s="38">
        <f t="shared" si="6"/>
        <v>0</v>
      </c>
      <c r="M16" s="39">
        <f t="shared" si="7"/>
        <v>0</v>
      </c>
      <c r="N16" s="34" t="s">
        <v>22</v>
      </c>
      <c r="O16" s="63"/>
    </row>
    <row r="17" spans="1:15" s="43" customFormat="1" ht="18.75" x14ac:dyDescent="0.25">
      <c r="A17" s="34">
        <v>9</v>
      </c>
      <c r="B17" s="41">
        <v>1004997</v>
      </c>
      <c r="C17" s="34" t="s">
        <v>25</v>
      </c>
      <c r="D17" s="42" t="s">
        <v>266</v>
      </c>
      <c r="E17" s="36" t="s">
        <v>257</v>
      </c>
      <c r="F17" s="17">
        <v>7</v>
      </c>
      <c r="G17" s="46">
        <f t="shared" si="3"/>
        <v>12169.285714285719</v>
      </c>
      <c r="H17" s="46">
        <v>13629.600000000006</v>
      </c>
      <c r="I17" s="37">
        <f t="shared" si="4"/>
        <v>85185.000000000029</v>
      </c>
      <c r="J17" s="37">
        <f t="shared" si="5"/>
        <v>95407.200000000041</v>
      </c>
      <c r="K17" s="48"/>
      <c r="L17" s="38">
        <f t="shared" si="6"/>
        <v>0</v>
      </c>
      <c r="M17" s="39">
        <f t="shared" si="7"/>
        <v>0</v>
      </c>
      <c r="N17" s="34" t="s">
        <v>22</v>
      </c>
      <c r="O17" s="63"/>
    </row>
    <row r="18" spans="1:15" s="43" customFormat="1" ht="18.75" x14ac:dyDescent="0.25">
      <c r="A18" s="34">
        <v>10</v>
      </c>
      <c r="B18" s="41">
        <v>1005388</v>
      </c>
      <c r="C18" s="34" t="s">
        <v>25</v>
      </c>
      <c r="D18" s="42" t="s">
        <v>267</v>
      </c>
      <c r="E18" s="36" t="s">
        <v>257</v>
      </c>
      <c r="F18" s="17">
        <v>2</v>
      </c>
      <c r="G18" s="46">
        <f t="shared" si="3"/>
        <v>1992.8571428571427</v>
      </c>
      <c r="H18" s="46">
        <v>2232</v>
      </c>
      <c r="I18" s="37">
        <f t="shared" si="4"/>
        <v>3985.7142857142853</v>
      </c>
      <c r="J18" s="37">
        <f t="shared" si="5"/>
        <v>4464</v>
      </c>
      <c r="K18" s="48"/>
      <c r="L18" s="38">
        <f t="shared" si="6"/>
        <v>0</v>
      </c>
      <c r="M18" s="39">
        <f t="shared" si="7"/>
        <v>0</v>
      </c>
      <c r="N18" s="34" t="s">
        <v>22</v>
      </c>
      <c r="O18" s="52"/>
    </row>
    <row r="19" spans="1:15" s="43" customFormat="1" ht="18.75" x14ac:dyDescent="0.25">
      <c r="A19" s="34">
        <v>11</v>
      </c>
      <c r="B19" s="41">
        <v>1005451</v>
      </c>
      <c r="C19" s="34" t="s">
        <v>25</v>
      </c>
      <c r="D19" s="42" t="s">
        <v>268</v>
      </c>
      <c r="E19" s="36" t="s">
        <v>257</v>
      </c>
      <c r="F19" s="17">
        <v>2</v>
      </c>
      <c r="G19" s="46">
        <f t="shared" si="3"/>
        <v>2453.5714285714284</v>
      </c>
      <c r="H19" s="46">
        <v>2748</v>
      </c>
      <c r="I19" s="37">
        <f t="shared" si="4"/>
        <v>4907.1428571428569</v>
      </c>
      <c r="J19" s="37">
        <f t="shared" si="5"/>
        <v>5496</v>
      </c>
      <c r="K19" s="48"/>
      <c r="L19" s="38">
        <f t="shared" si="6"/>
        <v>0</v>
      </c>
      <c r="M19" s="39">
        <f t="shared" si="7"/>
        <v>0</v>
      </c>
      <c r="N19" s="34" t="s">
        <v>22</v>
      </c>
      <c r="O19" s="52"/>
    </row>
    <row r="20" spans="1:15" s="43" customFormat="1" ht="18.75" x14ac:dyDescent="0.25">
      <c r="A20" s="34">
        <v>12</v>
      </c>
      <c r="B20" s="41">
        <v>1005753</v>
      </c>
      <c r="C20" s="34" t="s">
        <v>25</v>
      </c>
      <c r="D20" s="42" t="s">
        <v>269</v>
      </c>
      <c r="E20" s="36" t="s">
        <v>257</v>
      </c>
      <c r="F20" s="17">
        <v>2</v>
      </c>
      <c r="G20" s="46">
        <f t="shared" si="3"/>
        <v>253.9285714285715</v>
      </c>
      <c r="H20" s="46">
        <v>284.40000000000009</v>
      </c>
      <c r="I20" s="37">
        <f t="shared" si="4"/>
        <v>507.857142857143</v>
      </c>
      <c r="J20" s="37">
        <f t="shared" si="5"/>
        <v>568.80000000000018</v>
      </c>
      <c r="K20" s="48"/>
      <c r="L20" s="38">
        <f t="shared" si="6"/>
        <v>0</v>
      </c>
      <c r="M20" s="39">
        <f t="shared" si="7"/>
        <v>0</v>
      </c>
      <c r="N20" s="34" t="s">
        <v>22</v>
      </c>
      <c r="O20" s="52"/>
    </row>
    <row r="21" spans="1:15" s="43" customFormat="1" ht="18.75" x14ac:dyDescent="0.25">
      <c r="A21" s="34">
        <v>13</v>
      </c>
      <c r="B21" s="41">
        <v>1005780</v>
      </c>
      <c r="C21" s="34" t="s">
        <v>25</v>
      </c>
      <c r="D21" s="42" t="s">
        <v>270</v>
      </c>
      <c r="E21" s="36" t="s">
        <v>257</v>
      </c>
      <c r="F21" s="17">
        <v>8</v>
      </c>
      <c r="G21" s="46">
        <f t="shared" si="3"/>
        <v>6994.6714285714279</v>
      </c>
      <c r="H21" s="46">
        <v>7834.0319999999992</v>
      </c>
      <c r="I21" s="37">
        <f t="shared" si="4"/>
        <v>55957.371428571423</v>
      </c>
      <c r="J21" s="37">
        <f t="shared" si="5"/>
        <v>62672.255999999994</v>
      </c>
      <c r="K21" s="48"/>
      <c r="L21" s="38">
        <f t="shared" si="6"/>
        <v>0</v>
      </c>
      <c r="M21" s="39">
        <f t="shared" si="7"/>
        <v>0</v>
      </c>
      <c r="N21" s="34" t="s">
        <v>22</v>
      </c>
      <c r="O21" s="52"/>
    </row>
    <row r="22" spans="1:15" s="43" customFormat="1" ht="18.75" x14ac:dyDescent="0.25">
      <c r="A22" s="34">
        <v>15</v>
      </c>
      <c r="B22" s="41">
        <v>1006198</v>
      </c>
      <c r="C22" s="34" t="s">
        <v>25</v>
      </c>
      <c r="D22" s="42" t="s">
        <v>272</v>
      </c>
      <c r="E22" s="36" t="s">
        <v>257</v>
      </c>
      <c r="F22" s="17">
        <v>32</v>
      </c>
      <c r="G22" s="46">
        <f t="shared" si="3"/>
        <v>7245.5142857142873</v>
      </c>
      <c r="H22" s="46">
        <v>8114.9760000000024</v>
      </c>
      <c r="I22" s="37">
        <f t="shared" si="4"/>
        <v>231856.45714285719</v>
      </c>
      <c r="J22" s="37">
        <f t="shared" si="5"/>
        <v>259679.23200000008</v>
      </c>
      <c r="K22" s="48"/>
      <c r="L22" s="38">
        <f t="shared" si="6"/>
        <v>0</v>
      </c>
      <c r="M22" s="39">
        <f t="shared" si="7"/>
        <v>0</v>
      </c>
      <c r="N22" s="34" t="s">
        <v>22</v>
      </c>
      <c r="O22" s="52"/>
    </row>
    <row r="23" spans="1:15" s="43" customFormat="1" ht="37.5" x14ac:dyDescent="0.25">
      <c r="A23" s="34">
        <v>16</v>
      </c>
      <c r="B23" s="41">
        <v>1006259</v>
      </c>
      <c r="C23" s="34" t="s">
        <v>25</v>
      </c>
      <c r="D23" s="42" t="s">
        <v>140</v>
      </c>
      <c r="E23" s="36" t="s">
        <v>257</v>
      </c>
      <c r="F23" s="17">
        <v>3</v>
      </c>
      <c r="G23" s="46">
        <f t="shared" si="3"/>
        <v>171.42857142857142</v>
      </c>
      <c r="H23" s="46">
        <v>192</v>
      </c>
      <c r="I23" s="37">
        <f t="shared" si="4"/>
        <v>514.28571428571422</v>
      </c>
      <c r="J23" s="37">
        <f t="shared" si="5"/>
        <v>576</v>
      </c>
      <c r="K23" s="48"/>
      <c r="L23" s="38">
        <f t="shared" si="6"/>
        <v>0</v>
      </c>
      <c r="M23" s="39">
        <f t="shared" si="7"/>
        <v>0</v>
      </c>
      <c r="N23" s="34" t="s">
        <v>22</v>
      </c>
      <c r="O23" s="52"/>
    </row>
    <row r="24" spans="1:15" s="43" customFormat="1" ht="18.75" x14ac:dyDescent="0.25">
      <c r="A24" s="34">
        <v>17</v>
      </c>
      <c r="B24" s="41">
        <v>1006382</v>
      </c>
      <c r="C24" s="34" t="s">
        <v>25</v>
      </c>
      <c r="D24" s="42" t="s">
        <v>141</v>
      </c>
      <c r="E24" s="36" t="s">
        <v>257</v>
      </c>
      <c r="F24" s="17">
        <v>36</v>
      </c>
      <c r="G24" s="46">
        <f t="shared" si="3"/>
        <v>1628.5714285714284</v>
      </c>
      <c r="H24" s="46">
        <v>1824</v>
      </c>
      <c r="I24" s="37">
        <f t="shared" si="4"/>
        <v>58628.57142857142</v>
      </c>
      <c r="J24" s="37">
        <f t="shared" si="5"/>
        <v>65664</v>
      </c>
      <c r="K24" s="48"/>
      <c r="L24" s="38">
        <f t="shared" si="6"/>
        <v>0</v>
      </c>
      <c r="M24" s="39">
        <f t="shared" si="7"/>
        <v>0</v>
      </c>
      <c r="N24" s="34" t="s">
        <v>22</v>
      </c>
      <c r="O24" s="52"/>
    </row>
    <row r="25" spans="1:15" s="43" customFormat="1" ht="18.75" x14ac:dyDescent="0.25">
      <c r="A25" s="34">
        <v>18</v>
      </c>
      <c r="B25" s="41">
        <v>1006784</v>
      </c>
      <c r="C25" s="34" t="s">
        <v>25</v>
      </c>
      <c r="D25" s="42" t="s">
        <v>142</v>
      </c>
      <c r="E25" s="36" t="s">
        <v>257</v>
      </c>
      <c r="F25" s="17">
        <v>1</v>
      </c>
      <c r="G25" s="46">
        <f t="shared" si="3"/>
        <v>214.28571428571428</v>
      </c>
      <c r="H25" s="46">
        <v>240</v>
      </c>
      <c r="I25" s="37">
        <f t="shared" si="4"/>
        <v>214.28571428571428</v>
      </c>
      <c r="J25" s="37">
        <f t="shared" si="5"/>
        <v>240</v>
      </c>
      <c r="K25" s="48"/>
      <c r="L25" s="38">
        <f t="shared" si="6"/>
        <v>0</v>
      </c>
      <c r="M25" s="39">
        <f t="shared" si="7"/>
        <v>0</v>
      </c>
      <c r="N25" s="34" t="s">
        <v>22</v>
      </c>
      <c r="O25" s="52"/>
    </row>
    <row r="26" spans="1:15" s="43" customFormat="1" ht="18.75" x14ac:dyDescent="0.25">
      <c r="A26" s="34">
        <v>19</v>
      </c>
      <c r="B26" s="41">
        <v>1006785</v>
      </c>
      <c r="C26" s="34" t="s">
        <v>25</v>
      </c>
      <c r="D26" s="42" t="s">
        <v>143</v>
      </c>
      <c r="E26" s="36" t="s">
        <v>257</v>
      </c>
      <c r="F26" s="17">
        <v>5</v>
      </c>
      <c r="G26" s="46">
        <f t="shared" si="3"/>
        <v>363.96428571428561</v>
      </c>
      <c r="H26" s="46">
        <v>407.63999999999987</v>
      </c>
      <c r="I26" s="37">
        <f t="shared" si="4"/>
        <v>1819.821428571428</v>
      </c>
      <c r="J26" s="37">
        <f t="shared" si="5"/>
        <v>2038.1999999999994</v>
      </c>
      <c r="K26" s="48"/>
      <c r="L26" s="38">
        <f t="shared" si="6"/>
        <v>0</v>
      </c>
      <c r="M26" s="39">
        <f t="shared" si="7"/>
        <v>0</v>
      </c>
      <c r="N26" s="34" t="s">
        <v>22</v>
      </c>
      <c r="O26" s="52"/>
    </row>
    <row r="27" spans="1:15" s="43" customFormat="1" ht="18.75" x14ac:dyDescent="0.25">
      <c r="A27" s="34">
        <v>20</v>
      </c>
      <c r="B27" s="41">
        <v>1006787</v>
      </c>
      <c r="C27" s="34" t="s">
        <v>25</v>
      </c>
      <c r="D27" s="42" t="s">
        <v>144</v>
      </c>
      <c r="E27" s="36" t="s">
        <v>257</v>
      </c>
      <c r="F27" s="17">
        <v>2</v>
      </c>
      <c r="G27" s="46">
        <f t="shared" si="3"/>
        <v>352.11428571428564</v>
      </c>
      <c r="H27" s="46">
        <v>394.36799999999994</v>
      </c>
      <c r="I27" s="37">
        <f t="shared" si="4"/>
        <v>704.22857142857129</v>
      </c>
      <c r="J27" s="37">
        <f t="shared" si="5"/>
        <v>788.73599999999988</v>
      </c>
      <c r="K27" s="48"/>
      <c r="L27" s="38">
        <f t="shared" si="6"/>
        <v>0</v>
      </c>
      <c r="M27" s="39">
        <f t="shared" si="7"/>
        <v>0</v>
      </c>
      <c r="N27" s="34" t="s">
        <v>22</v>
      </c>
      <c r="O27" s="52"/>
    </row>
    <row r="28" spans="1:15" s="43" customFormat="1" ht="18.75" x14ac:dyDescent="0.25">
      <c r="A28" s="34">
        <v>21</v>
      </c>
      <c r="B28" s="41">
        <v>1006788</v>
      </c>
      <c r="C28" s="34" t="s">
        <v>25</v>
      </c>
      <c r="D28" s="42" t="s">
        <v>145</v>
      </c>
      <c r="E28" s="36" t="s">
        <v>257</v>
      </c>
      <c r="F28" s="17">
        <v>2</v>
      </c>
      <c r="G28" s="46">
        <f t="shared" si="3"/>
        <v>1285.7142857142858</v>
      </c>
      <c r="H28" s="46">
        <v>1440</v>
      </c>
      <c r="I28" s="37">
        <f t="shared" si="4"/>
        <v>2571.4285714285716</v>
      </c>
      <c r="J28" s="37">
        <f t="shared" si="5"/>
        <v>2880</v>
      </c>
      <c r="K28" s="48"/>
      <c r="L28" s="38">
        <f t="shared" si="6"/>
        <v>0</v>
      </c>
      <c r="M28" s="39">
        <f t="shared" si="7"/>
        <v>0</v>
      </c>
      <c r="N28" s="34" t="s">
        <v>22</v>
      </c>
      <c r="O28" s="52"/>
    </row>
    <row r="29" spans="1:15" s="43" customFormat="1" ht="18.75" x14ac:dyDescent="0.25">
      <c r="A29" s="34">
        <v>22</v>
      </c>
      <c r="B29" s="41">
        <v>1006789</v>
      </c>
      <c r="C29" s="34" t="s">
        <v>25</v>
      </c>
      <c r="D29" s="42" t="s">
        <v>146</v>
      </c>
      <c r="E29" s="36" t="s">
        <v>257</v>
      </c>
      <c r="F29" s="17">
        <v>2</v>
      </c>
      <c r="G29" s="46">
        <f t="shared" si="3"/>
        <v>20357.142857142859</v>
      </c>
      <c r="H29" s="46">
        <v>22800</v>
      </c>
      <c r="I29" s="37">
        <f t="shared" si="4"/>
        <v>40714.285714285717</v>
      </c>
      <c r="J29" s="37">
        <f t="shared" si="5"/>
        <v>45600</v>
      </c>
      <c r="K29" s="48"/>
      <c r="L29" s="38">
        <f t="shared" si="6"/>
        <v>0</v>
      </c>
      <c r="M29" s="39">
        <f t="shared" si="7"/>
        <v>0</v>
      </c>
      <c r="N29" s="34" t="s">
        <v>22</v>
      </c>
      <c r="O29" s="52"/>
    </row>
    <row r="30" spans="1:15" s="43" customFormat="1" ht="18.75" x14ac:dyDescent="0.25">
      <c r="A30" s="34">
        <v>23</v>
      </c>
      <c r="B30" s="41">
        <v>1006790</v>
      </c>
      <c r="C30" s="34" t="s">
        <v>25</v>
      </c>
      <c r="D30" s="42" t="s">
        <v>147</v>
      </c>
      <c r="E30" s="36" t="s">
        <v>257</v>
      </c>
      <c r="F30" s="17">
        <v>3</v>
      </c>
      <c r="G30" s="46">
        <f t="shared" si="3"/>
        <v>214.28571428571428</v>
      </c>
      <c r="H30" s="46">
        <v>240</v>
      </c>
      <c r="I30" s="37">
        <f t="shared" si="4"/>
        <v>642.85714285714289</v>
      </c>
      <c r="J30" s="37">
        <f t="shared" si="5"/>
        <v>720</v>
      </c>
      <c r="K30" s="48"/>
      <c r="L30" s="38">
        <f t="shared" si="6"/>
        <v>0</v>
      </c>
      <c r="M30" s="39">
        <f t="shared" si="7"/>
        <v>0</v>
      </c>
      <c r="N30" s="34" t="s">
        <v>22</v>
      </c>
      <c r="O30" s="52"/>
    </row>
    <row r="31" spans="1:15" s="43" customFormat="1" ht="18.75" x14ac:dyDescent="0.25">
      <c r="A31" s="34">
        <v>24</v>
      </c>
      <c r="B31" s="41">
        <v>1006791</v>
      </c>
      <c r="C31" s="34" t="s">
        <v>25</v>
      </c>
      <c r="D31" s="42" t="s">
        <v>148</v>
      </c>
      <c r="E31" s="36" t="s">
        <v>257</v>
      </c>
      <c r="F31" s="17">
        <v>1</v>
      </c>
      <c r="G31" s="46">
        <f t="shared" si="3"/>
        <v>0.89285714285714279</v>
      </c>
      <c r="H31" s="46">
        <v>1</v>
      </c>
      <c r="I31" s="37">
        <f t="shared" si="4"/>
        <v>0.89285714285714279</v>
      </c>
      <c r="J31" s="37">
        <f t="shared" si="5"/>
        <v>1</v>
      </c>
      <c r="K31" s="48"/>
      <c r="L31" s="38">
        <f t="shared" si="6"/>
        <v>0</v>
      </c>
      <c r="M31" s="39">
        <f t="shared" si="7"/>
        <v>0</v>
      </c>
      <c r="N31" s="34" t="s">
        <v>22</v>
      </c>
      <c r="O31" s="52"/>
    </row>
    <row r="32" spans="1:15" s="43" customFormat="1" ht="18.75" x14ac:dyDescent="0.25">
      <c r="A32" s="34">
        <v>25</v>
      </c>
      <c r="B32" s="41">
        <v>1006792</v>
      </c>
      <c r="C32" s="34" t="s">
        <v>25</v>
      </c>
      <c r="D32" s="42" t="s">
        <v>149</v>
      </c>
      <c r="E32" s="36" t="s">
        <v>257</v>
      </c>
      <c r="F32" s="17">
        <v>1</v>
      </c>
      <c r="G32" s="46">
        <f t="shared" si="3"/>
        <v>17.914285714285707</v>
      </c>
      <c r="H32" s="46">
        <v>20.063999999999993</v>
      </c>
      <c r="I32" s="37">
        <f t="shared" si="4"/>
        <v>17.914285714285707</v>
      </c>
      <c r="J32" s="37">
        <f t="shared" si="5"/>
        <v>20.063999999999993</v>
      </c>
      <c r="K32" s="48"/>
      <c r="L32" s="38">
        <f t="shared" si="6"/>
        <v>0</v>
      </c>
      <c r="M32" s="39">
        <f t="shared" si="7"/>
        <v>0</v>
      </c>
      <c r="N32" s="34" t="s">
        <v>22</v>
      </c>
      <c r="O32" s="52"/>
    </row>
    <row r="33" spans="1:15" s="43" customFormat="1" ht="18.75" x14ac:dyDescent="0.25">
      <c r="A33" s="34">
        <v>26</v>
      </c>
      <c r="B33" s="41">
        <v>1007547</v>
      </c>
      <c r="C33" s="34" t="s">
        <v>25</v>
      </c>
      <c r="D33" s="42" t="s">
        <v>273</v>
      </c>
      <c r="E33" s="36" t="s">
        <v>257</v>
      </c>
      <c r="F33" s="17">
        <v>5</v>
      </c>
      <c r="G33" s="46">
        <f t="shared" si="3"/>
        <v>21428.571428571428</v>
      </c>
      <c r="H33" s="46">
        <v>24000</v>
      </c>
      <c r="I33" s="37">
        <f t="shared" si="4"/>
        <v>107142.85714285713</v>
      </c>
      <c r="J33" s="37">
        <f t="shared" si="5"/>
        <v>120000</v>
      </c>
      <c r="K33" s="48"/>
      <c r="L33" s="38">
        <f t="shared" si="6"/>
        <v>0</v>
      </c>
      <c r="M33" s="39">
        <f t="shared" si="7"/>
        <v>0</v>
      </c>
      <c r="N33" s="34" t="s">
        <v>22</v>
      </c>
      <c r="O33" s="52"/>
    </row>
    <row r="34" spans="1:15" s="43" customFormat="1" ht="56.25" x14ac:dyDescent="0.25">
      <c r="A34" s="34">
        <v>27</v>
      </c>
      <c r="B34" s="41">
        <v>1009388</v>
      </c>
      <c r="C34" s="34" t="s">
        <v>25</v>
      </c>
      <c r="D34" s="42" t="s">
        <v>274</v>
      </c>
      <c r="E34" s="36" t="s">
        <v>257</v>
      </c>
      <c r="F34" s="17">
        <v>4</v>
      </c>
      <c r="G34" s="46">
        <f t="shared" si="3"/>
        <v>17835.000000000011</v>
      </c>
      <c r="H34" s="46">
        <v>19975.200000000012</v>
      </c>
      <c r="I34" s="37">
        <f t="shared" si="4"/>
        <v>71340.000000000044</v>
      </c>
      <c r="J34" s="37">
        <f t="shared" si="5"/>
        <v>79900.800000000047</v>
      </c>
      <c r="K34" s="48"/>
      <c r="L34" s="38">
        <f t="shared" si="6"/>
        <v>0</v>
      </c>
      <c r="M34" s="39">
        <f t="shared" si="7"/>
        <v>0</v>
      </c>
      <c r="N34" s="34" t="s">
        <v>22</v>
      </c>
      <c r="O34" s="52"/>
    </row>
    <row r="35" spans="1:15" s="43" customFormat="1" ht="18.75" x14ac:dyDescent="0.25">
      <c r="A35" s="34">
        <v>28</v>
      </c>
      <c r="B35" s="41">
        <v>1010506</v>
      </c>
      <c r="C35" s="34" t="s">
        <v>25</v>
      </c>
      <c r="D35" s="42" t="s">
        <v>275</v>
      </c>
      <c r="E35" s="36" t="s">
        <v>257</v>
      </c>
      <c r="F35" s="17">
        <v>23</v>
      </c>
      <c r="G35" s="46">
        <f t="shared" si="3"/>
        <v>3681.3857142857123</v>
      </c>
      <c r="H35" s="46">
        <v>4123.1519999999982</v>
      </c>
      <c r="I35" s="37">
        <f t="shared" si="4"/>
        <v>84671.87142857138</v>
      </c>
      <c r="J35" s="37">
        <f t="shared" si="5"/>
        <v>94832.495999999956</v>
      </c>
      <c r="K35" s="48"/>
      <c r="L35" s="38">
        <f t="shared" si="6"/>
        <v>0</v>
      </c>
      <c r="M35" s="39">
        <f t="shared" si="7"/>
        <v>0</v>
      </c>
      <c r="N35" s="34" t="s">
        <v>22</v>
      </c>
      <c r="O35" s="52"/>
    </row>
    <row r="36" spans="1:15" s="43" customFormat="1" ht="37.5" x14ac:dyDescent="0.25">
      <c r="A36" s="34">
        <v>29</v>
      </c>
      <c r="B36" s="41">
        <v>1011335</v>
      </c>
      <c r="C36" s="34" t="s">
        <v>25</v>
      </c>
      <c r="D36" s="42" t="s">
        <v>276</v>
      </c>
      <c r="E36" s="36" t="s">
        <v>257</v>
      </c>
      <c r="F36" s="17">
        <v>1</v>
      </c>
      <c r="G36" s="46">
        <f t="shared" si="3"/>
        <v>106.07142857142853</v>
      </c>
      <c r="H36" s="46">
        <v>118.79999999999995</v>
      </c>
      <c r="I36" s="37">
        <f t="shared" si="4"/>
        <v>106.07142857142853</v>
      </c>
      <c r="J36" s="37">
        <f t="shared" si="5"/>
        <v>118.79999999999995</v>
      </c>
      <c r="K36" s="48"/>
      <c r="L36" s="38">
        <f t="shared" si="6"/>
        <v>0</v>
      </c>
      <c r="M36" s="39">
        <f t="shared" si="7"/>
        <v>0</v>
      </c>
      <c r="N36" s="34" t="s">
        <v>22</v>
      </c>
      <c r="O36" s="52"/>
    </row>
    <row r="37" spans="1:15" s="43" customFormat="1" ht="18.75" x14ac:dyDescent="0.25">
      <c r="A37" s="34">
        <v>30</v>
      </c>
      <c r="B37" s="41">
        <v>1011479</v>
      </c>
      <c r="C37" s="34" t="s">
        <v>25</v>
      </c>
      <c r="D37" s="42" t="s">
        <v>277</v>
      </c>
      <c r="E37" s="36" t="s">
        <v>257</v>
      </c>
      <c r="F37" s="17">
        <v>1</v>
      </c>
      <c r="G37" s="46">
        <f t="shared" si="3"/>
        <v>53.571428571428569</v>
      </c>
      <c r="H37" s="46">
        <v>60</v>
      </c>
      <c r="I37" s="37">
        <f t="shared" si="4"/>
        <v>53.571428571428569</v>
      </c>
      <c r="J37" s="37">
        <f t="shared" si="5"/>
        <v>60</v>
      </c>
      <c r="K37" s="48"/>
      <c r="L37" s="38">
        <f t="shared" si="6"/>
        <v>0</v>
      </c>
      <c r="M37" s="39">
        <f t="shared" si="7"/>
        <v>0</v>
      </c>
      <c r="N37" s="34" t="s">
        <v>22</v>
      </c>
      <c r="O37" s="52"/>
    </row>
    <row r="38" spans="1:15" s="43" customFormat="1" ht="18.75" x14ac:dyDescent="0.25">
      <c r="A38" s="34">
        <v>31</v>
      </c>
      <c r="B38" s="41">
        <v>1011791</v>
      </c>
      <c r="C38" s="34" t="s">
        <v>25</v>
      </c>
      <c r="D38" s="42" t="s">
        <v>151</v>
      </c>
      <c r="E38" s="36" t="s">
        <v>257</v>
      </c>
      <c r="F38" s="17">
        <v>3</v>
      </c>
      <c r="G38" s="46">
        <f t="shared" si="3"/>
        <v>407.14285714285711</v>
      </c>
      <c r="H38" s="46">
        <v>456</v>
      </c>
      <c r="I38" s="37">
        <f t="shared" si="4"/>
        <v>1221.4285714285713</v>
      </c>
      <c r="J38" s="37">
        <f t="shared" si="5"/>
        <v>1368</v>
      </c>
      <c r="K38" s="48"/>
      <c r="L38" s="38">
        <f t="shared" si="6"/>
        <v>0</v>
      </c>
      <c r="M38" s="39">
        <f t="shared" si="7"/>
        <v>0</v>
      </c>
      <c r="N38" s="34" t="s">
        <v>22</v>
      </c>
      <c r="O38" s="52"/>
    </row>
    <row r="39" spans="1:15" s="43" customFormat="1" ht="18.75" x14ac:dyDescent="0.25">
      <c r="A39" s="34">
        <v>32</v>
      </c>
      <c r="B39" s="41">
        <v>1011792</v>
      </c>
      <c r="C39" s="34" t="s">
        <v>25</v>
      </c>
      <c r="D39" s="42" t="s">
        <v>152</v>
      </c>
      <c r="E39" s="36" t="s">
        <v>257</v>
      </c>
      <c r="F39" s="17">
        <v>3</v>
      </c>
      <c r="G39" s="46">
        <f t="shared" si="3"/>
        <v>605.89285714285745</v>
      </c>
      <c r="H39" s="46">
        <v>678.60000000000036</v>
      </c>
      <c r="I39" s="37">
        <f t="shared" si="4"/>
        <v>1817.6785714285725</v>
      </c>
      <c r="J39" s="37">
        <f t="shared" si="5"/>
        <v>2035.8000000000011</v>
      </c>
      <c r="K39" s="48"/>
      <c r="L39" s="38">
        <f t="shared" si="6"/>
        <v>0</v>
      </c>
      <c r="M39" s="39">
        <f t="shared" si="7"/>
        <v>0</v>
      </c>
      <c r="N39" s="34" t="s">
        <v>22</v>
      </c>
      <c r="O39" s="52"/>
    </row>
    <row r="40" spans="1:15" s="43" customFormat="1" ht="18.75" x14ac:dyDescent="0.25">
      <c r="A40" s="34">
        <v>33</v>
      </c>
      <c r="B40" s="41">
        <v>1011808</v>
      </c>
      <c r="C40" s="34" t="s">
        <v>25</v>
      </c>
      <c r="D40" s="42" t="s">
        <v>278</v>
      </c>
      <c r="E40" s="36" t="s">
        <v>257</v>
      </c>
      <c r="F40" s="17">
        <v>1</v>
      </c>
      <c r="G40" s="46">
        <f t="shared" si="3"/>
        <v>355.71428571428578</v>
      </c>
      <c r="H40" s="46">
        <v>398.40000000000009</v>
      </c>
      <c r="I40" s="37">
        <f t="shared" si="4"/>
        <v>355.71428571428578</v>
      </c>
      <c r="J40" s="37">
        <f t="shared" si="5"/>
        <v>398.40000000000009</v>
      </c>
      <c r="K40" s="48"/>
      <c r="L40" s="38">
        <f t="shared" si="6"/>
        <v>0</v>
      </c>
      <c r="M40" s="39">
        <f t="shared" si="7"/>
        <v>0</v>
      </c>
      <c r="N40" s="34" t="s">
        <v>22</v>
      </c>
      <c r="O40" s="52"/>
    </row>
    <row r="41" spans="1:15" s="43" customFormat="1" ht="18.75" x14ac:dyDescent="0.25">
      <c r="A41" s="34">
        <v>34</v>
      </c>
      <c r="B41" s="41">
        <v>1012221</v>
      </c>
      <c r="C41" s="34" t="s">
        <v>25</v>
      </c>
      <c r="D41" s="42" t="s">
        <v>279</v>
      </c>
      <c r="E41" s="36" t="s">
        <v>257</v>
      </c>
      <c r="F41" s="17">
        <v>1</v>
      </c>
      <c r="G41" s="46">
        <f t="shared" si="3"/>
        <v>9107.1428571428569</v>
      </c>
      <c r="H41" s="46">
        <v>10200</v>
      </c>
      <c r="I41" s="37">
        <f t="shared" si="4"/>
        <v>9107.1428571428569</v>
      </c>
      <c r="J41" s="37">
        <f t="shared" si="5"/>
        <v>10200</v>
      </c>
      <c r="K41" s="48"/>
      <c r="L41" s="38">
        <f t="shared" si="6"/>
        <v>0</v>
      </c>
      <c r="M41" s="39">
        <f t="shared" si="7"/>
        <v>0</v>
      </c>
      <c r="N41" s="34" t="s">
        <v>22</v>
      </c>
      <c r="O41" s="52"/>
    </row>
    <row r="42" spans="1:15" s="43" customFormat="1" ht="18.75" x14ac:dyDescent="0.25">
      <c r="A42" s="34">
        <v>35</v>
      </c>
      <c r="B42" s="41">
        <v>1012231</v>
      </c>
      <c r="C42" s="34" t="s">
        <v>25</v>
      </c>
      <c r="D42" s="42" t="s">
        <v>280</v>
      </c>
      <c r="E42" s="36" t="s">
        <v>257</v>
      </c>
      <c r="F42" s="17">
        <v>48</v>
      </c>
      <c r="G42" s="46">
        <f t="shared" si="3"/>
        <v>1414.2857142857142</v>
      </c>
      <c r="H42" s="46">
        <v>1584</v>
      </c>
      <c r="I42" s="37">
        <f t="shared" si="4"/>
        <v>67885.71428571429</v>
      </c>
      <c r="J42" s="37">
        <f t="shared" si="5"/>
        <v>76032</v>
      </c>
      <c r="K42" s="48"/>
      <c r="L42" s="38">
        <f t="shared" si="6"/>
        <v>0</v>
      </c>
      <c r="M42" s="39">
        <f t="shared" si="7"/>
        <v>0</v>
      </c>
      <c r="N42" s="34" t="s">
        <v>22</v>
      </c>
      <c r="O42" s="52"/>
    </row>
    <row r="43" spans="1:15" s="43" customFormat="1" ht="18.75" x14ac:dyDescent="0.25">
      <c r="A43" s="34">
        <v>36</v>
      </c>
      <c r="B43" s="41">
        <v>1012232</v>
      </c>
      <c r="C43" s="34" t="s">
        <v>25</v>
      </c>
      <c r="D43" s="42" t="s">
        <v>280</v>
      </c>
      <c r="E43" s="36" t="s">
        <v>257</v>
      </c>
      <c r="F43" s="17">
        <v>24</v>
      </c>
      <c r="G43" s="46">
        <f t="shared" si="3"/>
        <v>1414.2857142857142</v>
      </c>
      <c r="H43" s="46">
        <v>1584</v>
      </c>
      <c r="I43" s="37">
        <f t="shared" si="4"/>
        <v>33942.857142857145</v>
      </c>
      <c r="J43" s="37">
        <f t="shared" si="5"/>
        <v>38016</v>
      </c>
      <c r="K43" s="48"/>
      <c r="L43" s="38">
        <f t="shared" si="6"/>
        <v>0</v>
      </c>
      <c r="M43" s="39">
        <f t="shared" si="7"/>
        <v>0</v>
      </c>
      <c r="N43" s="34" t="s">
        <v>22</v>
      </c>
      <c r="O43" s="52"/>
    </row>
    <row r="44" spans="1:15" s="43" customFormat="1" ht="18.75" x14ac:dyDescent="0.25">
      <c r="A44" s="34">
        <v>37</v>
      </c>
      <c r="B44" s="41">
        <v>1012243</v>
      </c>
      <c r="C44" s="34" t="s">
        <v>25</v>
      </c>
      <c r="D44" s="42" t="s">
        <v>281</v>
      </c>
      <c r="E44" s="36" t="s">
        <v>257</v>
      </c>
      <c r="F44" s="17">
        <v>1</v>
      </c>
      <c r="G44" s="46">
        <f t="shared" si="3"/>
        <v>19285.714285714286</v>
      </c>
      <c r="H44" s="46">
        <v>21600</v>
      </c>
      <c r="I44" s="37">
        <f t="shared" si="4"/>
        <v>19285.714285714286</v>
      </c>
      <c r="J44" s="37">
        <f t="shared" si="5"/>
        <v>21600</v>
      </c>
      <c r="K44" s="48"/>
      <c r="L44" s="38">
        <f t="shared" si="6"/>
        <v>0</v>
      </c>
      <c r="M44" s="39">
        <f t="shared" si="7"/>
        <v>0</v>
      </c>
      <c r="N44" s="34" t="s">
        <v>22</v>
      </c>
      <c r="O44" s="52"/>
    </row>
    <row r="45" spans="1:15" s="43" customFormat="1" ht="18.75" x14ac:dyDescent="0.25">
      <c r="A45" s="34">
        <v>38</v>
      </c>
      <c r="B45" s="41">
        <v>1012874</v>
      </c>
      <c r="C45" s="34" t="s">
        <v>25</v>
      </c>
      <c r="D45" s="42" t="s">
        <v>282</v>
      </c>
      <c r="E45" s="36" t="s">
        <v>257</v>
      </c>
      <c r="F45" s="17">
        <v>2</v>
      </c>
      <c r="G45" s="46">
        <f t="shared" si="3"/>
        <v>1660.7142857142858</v>
      </c>
      <c r="H45" s="46">
        <v>1860</v>
      </c>
      <c r="I45" s="37">
        <f t="shared" si="4"/>
        <v>3321.4285714285716</v>
      </c>
      <c r="J45" s="37">
        <f t="shared" si="5"/>
        <v>3720</v>
      </c>
      <c r="K45" s="48"/>
      <c r="L45" s="38">
        <f t="shared" si="6"/>
        <v>0</v>
      </c>
      <c r="M45" s="39">
        <f t="shared" si="7"/>
        <v>0</v>
      </c>
      <c r="N45" s="34" t="s">
        <v>22</v>
      </c>
      <c r="O45" s="52"/>
    </row>
    <row r="46" spans="1:15" s="43" customFormat="1" ht="18.75" x14ac:dyDescent="0.25">
      <c r="A46" s="34">
        <v>39</v>
      </c>
      <c r="B46" s="41">
        <v>1012879</v>
      </c>
      <c r="C46" s="34" t="s">
        <v>25</v>
      </c>
      <c r="D46" s="42" t="s">
        <v>283</v>
      </c>
      <c r="E46" s="36" t="s">
        <v>257</v>
      </c>
      <c r="F46" s="17">
        <v>3</v>
      </c>
      <c r="G46" s="46">
        <f t="shared" si="3"/>
        <v>1672.5000000000005</v>
      </c>
      <c r="H46" s="46">
        <v>1873.2000000000007</v>
      </c>
      <c r="I46" s="37">
        <f t="shared" si="4"/>
        <v>5017.5000000000018</v>
      </c>
      <c r="J46" s="37">
        <f t="shared" si="5"/>
        <v>5619.6000000000022</v>
      </c>
      <c r="K46" s="48"/>
      <c r="L46" s="38">
        <f t="shared" si="6"/>
        <v>0</v>
      </c>
      <c r="M46" s="39">
        <f t="shared" si="7"/>
        <v>0</v>
      </c>
      <c r="N46" s="34" t="s">
        <v>22</v>
      </c>
      <c r="O46" s="52"/>
    </row>
    <row r="47" spans="1:15" s="43" customFormat="1" ht="18.75" x14ac:dyDescent="0.25">
      <c r="A47" s="34">
        <v>40</v>
      </c>
      <c r="B47" s="41">
        <v>1012906</v>
      </c>
      <c r="C47" s="34" t="s">
        <v>25</v>
      </c>
      <c r="D47" s="42" t="s">
        <v>284</v>
      </c>
      <c r="E47" s="36" t="s">
        <v>257</v>
      </c>
      <c r="F47" s="17">
        <v>2</v>
      </c>
      <c r="G47" s="46">
        <f t="shared" si="3"/>
        <v>2602.4999999999995</v>
      </c>
      <c r="H47" s="46">
        <v>2914.7999999999993</v>
      </c>
      <c r="I47" s="37">
        <f t="shared" si="4"/>
        <v>5204.9999999999991</v>
      </c>
      <c r="J47" s="37">
        <f t="shared" si="5"/>
        <v>5829.5999999999985</v>
      </c>
      <c r="K47" s="48"/>
      <c r="L47" s="38">
        <f t="shared" si="6"/>
        <v>0</v>
      </c>
      <c r="M47" s="39">
        <f t="shared" si="7"/>
        <v>0</v>
      </c>
      <c r="N47" s="34" t="s">
        <v>22</v>
      </c>
      <c r="O47" s="52"/>
    </row>
    <row r="48" spans="1:15" s="43" customFormat="1" ht="18.75" x14ac:dyDescent="0.25">
      <c r="A48" s="34">
        <v>41</v>
      </c>
      <c r="B48" s="41">
        <v>1012914</v>
      </c>
      <c r="C48" s="34" t="s">
        <v>25</v>
      </c>
      <c r="D48" s="42" t="s">
        <v>284</v>
      </c>
      <c r="E48" s="36" t="s">
        <v>257</v>
      </c>
      <c r="F48" s="17">
        <v>2</v>
      </c>
      <c r="G48" s="46">
        <f t="shared" si="3"/>
        <v>2602.4999999999995</v>
      </c>
      <c r="H48" s="46">
        <v>2914.7999999999993</v>
      </c>
      <c r="I48" s="37">
        <f t="shared" si="4"/>
        <v>5204.9999999999991</v>
      </c>
      <c r="J48" s="37">
        <f t="shared" si="5"/>
        <v>5829.5999999999985</v>
      </c>
      <c r="K48" s="48"/>
      <c r="L48" s="38">
        <f t="shared" si="6"/>
        <v>0</v>
      </c>
      <c r="M48" s="39">
        <f t="shared" si="7"/>
        <v>0</v>
      </c>
      <c r="N48" s="34" t="s">
        <v>22</v>
      </c>
      <c r="O48" s="52"/>
    </row>
    <row r="49" spans="1:15" s="43" customFormat="1" ht="18.75" x14ac:dyDescent="0.25">
      <c r="A49" s="34">
        <v>42</v>
      </c>
      <c r="B49" s="41">
        <v>1012935</v>
      </c>
      <c r="C49" s="34" t="s">
        <v>25</v>
      </c>
      <c r="D49" s="42" t="s">
        <v>285</v>
      </c>
      <c r="E49" s="36" t="s">
        <v>257</v>
      </c>
      <c r="F49" s="17">
        <v>13</v>
      </c>
      <c r="G49" s="46">
        <f t="shared" si="3"/>
        <v>3750</v>
      </c>
      <c r="H49" s="46">
        <v>4200</v>
      </c>
      <c r="I49" s="37">
        <f t="shared" si="4"/>
        <v>48750</v>
      </c>
      <c r="J49" s="37">
        <f t="shared" si="5"/>
        <v>54600</v>
      </c>
      <c r="K49" s="48"/>
      <c r="L49" s="38">
        <f t="shared" si="6"/>
        <v>0</v>
      </c>
      <c r="M49" s="39">
        <f t="shared" si="7"/>
        <v>0</v>
      </c>
      <c r="N49" s="34" t="s">
        <v>22</v>
      </c>
      <c r="O49" s="52"/>
    </row>
    <row r="50" spans="1:15" s="43" customFormat="1" ht="18.75" x14ac:dyDescent="0.25">
      <c r="A50" s="34">
        <v>43</v>
      </c>
      <c r="B50" s="41">
        <v>1012963</v>
      </c>
      <c r="C50" s="34" t="s">
        <v>25</v>
      </c>
      <c r="D50" s="42" t="s">
        <v>286</v>
      </c>
      <c r="E50" s="36" t="s">
        <v>257</v>
      </c>
      <c r="F50" s="17">
        <v>4</v>
      </c>
      <c r="G50" s="46">
        <f t="shared" si="3"/>
        <v>146.24999999999997</v>
      </c>
      <c r="H50" s="46">
        <v>163.79999999999995</v>
      </c>
      <c r="I50" s="37">
        <f t="shared" si="4"/>
        <v>584.99999999999989</v>
      </c>
      <c r="J50" s="37">
        <f t="shared" si="5"/>
        <v>655.19999999999982</v>
      </c>
      <c r="K50" s="48"/>
      <c r="L50" s="38">
        <f t="shared" si="6"/>
        <v>0</v>
      </c>
      <c r="M50" s="39">
        <f t="shared" si="7"/>
        <v>0</v>
      </c>
      <c r="N50" s="34" t="s">
        <v>22</v>
      </c>
      <c r="O50" s="52"/>
    </row>
    <row r="51" spans="1:15" s="43" customFormat="1" ht="37.5" x14ac:dyDescent="0.25">
      <c r="A51" s="34">
        <v>44</v>
      </c>
      <c r="B51" s="41">
        <v>1012972</v>
      </c>
      <c r="C51" s="34" t="s">
        <v>25</v>
      </c>
      <c r="D51" s="42" t="s">
        <v>287</v>
      </c>
      <c r="E51" s="36" t="s">
        <v>257</v>
      </c>
      <c r="F51" s="17">
        <v>18</v>
      </c>
      <c r="G51" s="46">
        <f t="shared" si="3"/>
        <v>2678.5714285714284</v>
      </c>
      <c r="H51" s="46">
        <v>3000</v>
      </c>
      <c r="I51" s="37">
        <f t="shared" si="4"/>
        <v>48214.28571428571</v>
      </c>
      <c r="J51" s="37">
        <f t="shared" si="5"/>
        <v>54000</v>
      </c>
      <c r="K51" s="48"/>
      <c r="L51" s="38">
        <f t="shared" si="6"/>
        <v>0</v>
      </c>
      <c r="M51" s="39">
        <f t="shared" si="7"/>
        <v>0</v>
      </c>
      <c r="N51" s="34" t="s">
        <v>22</v>
      </c>
      <c r="O51" s="52"/>
    </row>
    <row r="52" spans="1:15" s="43" customFormat="1" ht="18.75" x14ac:dyDescent="0.25">
      <c r="A52" s="34">
        <v>46</v>
      </c>
      <c r="B52" s="41">
        <v>1013172</v>
      </c>
      <c r="C52" s="34" t="s">
        <v>25</v>
      </c>
      <c r="D52" s="42" t="s">
        <v>288</v>
      </c>
      <c r="E52" s="36" t="s">
        <v>257</v>
      </c>
      <c r="F52" s="17">
        <v>4</v>
      </c>
      <c r="G52" s="46">
        <f t="shared" si="3"/>
        <v>4641.4285714285725</v>
      </c>
      <c r="H52" s="46">
        <v>5198.4000000000015</v>
      </c>
      <c r="I52" s="37">
        <f t="shared" si="4"/>
        <v>18565.71428571429</v>
      </c>
      <c r="J52" s="37">
        <f t="shared" si="5"/>
        <v>20793.600000000006</v>
      </c>
      <c r="K52" s="48"/>
      <c r="L52" s="38">
        <f t="shared" si="6"/>
        <v>0</v>
      </c>
      <c r="M52" s="39">
        <f t="shared" si="7"/>
        <v>0</v>
      </c>
      <c r="N52" s="34" t="s">
        <v>22</v>
      </c>
      <c r="O52" s="52"/>
    </row>
    <row r="53" spans="1:15" s="43" customFormat="1" ht="37.5" x14ac:dyDescent="0.25">
      <c r="A53" s="34">
        <v>47</v>
      </c>
      <c r="B53" s="41">
        <v>1013392</v>
      </c>
      <c r="C53" s="34" t="s">
        <v>25</v>
      </c>
      <c r="D53" s="42" t="s">
        <v>289</v>
      </c>
      <c r="E53" s="36" t="s">
        <v>232</v>
      </c>
      <c r="F53" s="17">
        <v>1362</v>
      </c>
      <c r="G53" s="46">
        <f t="shared" si="3"/>
        <v>32.142857142857146</v>
      </c>
      <c r="H53" s="46">
        <v>36</v>
      </c>
      <c r="I53" s="37">
        <f t="shared" si="4"/>
        <v>43778.571428571435</v>
      </c>
      <c r="J53" s="37">
        <f t="shared" si="5"/>
        <v>49032</v>
      </c>
      <c r="K53" s="48"/>
      <c r="L53" s="38">
        <f t="shared" si="6"/>
        <v>0</v>
      </c>
      <c r="M53" s="39">
        <f t="shared" si="7"/>
        <v>0</v>
      </c>
      <c r="N53" s="34" t="s">
        <v>22</v>
      </c>
      <c r="O53" s="52"/>
    </row>
    <row r="54" spans="1:15" s="43" customFormat="1" ht="18.75" x14ac:dyDescent="0.25">
      <c r="A54" s="34">
        <v>48</v>
      </c>
      <c r="B54" s="41">
        <v>1013471</v>
      </c>
      <c r="C54" s="34" t="s">
        <v>25</v>
      </c>
      <c r="D54" s="42" t="s">
        <v>290</v>
      </c>
      <c r="E54" s="36" t="s">
        <v>257</v>
      </c>
      <c r="F54" s="17">
        <v>12</v>
      </c>
      <c r="G54" s="46">
        <f t="shared" si="3"/>
        <v>8.3571428571428559</v>
      </c>
      <c r="H54" s="46">
        <v>9.36</v>
      </c>
      <c r="I54" s="37">
        <f t="shared" si="4"/>
        <v>100.28571428571428</v>
      </c>
      <c r="J54" s="37">
        <f t="shared" si="5"/>
        <v>112.32</v>
      </c>
      <c r="K54" s="48"/>
      <c r="L54" s="38">
        <f t="shared" si="6"/>
        <v>0</v>
      </c>
      <c r="M54" s="39">
        <f t="shared" si="7"/>
        <v>0</v>
      </c>
      <c r="N54" s="34" t="s">
        <v>22</v>
      </c>
      <c r="O54" s="52"/>
    </row>
    <row r="55" spans="1:15" s="43" customFormat="1" ht="18.75" x14ac:dyDescent="0.25">
      <c r="A55" s="34">
        <v>50</v>
      </c>
      <c r="B55" s="41">
        <v>1013794</v>
      </c>
      <c r="C55" s="34" t="s">
        <v>25</v>
      </c>
      <c r="D55" s="42" t="s">
        <v>292</v>
      </c>
      <c r="E55" s="36" t="s">
        <v>232</v>
      </c>
      <c r="F55" s="17">
        <v>12</v>
      </c>
      <c r="G55" s="46">
        <f t="shared" si="3"/>
        <v>5892.8571428571431</v>
      </c>
      <c r="H55" s="46">
        <v>6600</v>
      </c>
      <c r="I55" s="37">
        <f t="shared" si="4"/>
        <v>70714.28571428571</v>
      </c>
      <c r="J55" s="37">
        <f t="shared" si="5"/>
        <v>79200</v>
      </c>
      <c r="K55" s="48"/>
      <c r="L55" s="38">
        <f t="shared" si="6"/>
        <v>0</v>
      </c>
      <c r="M55" s="39">
        <f t="shared" si="7"/>
        <v>0</v>
      </c>
      <c r="N55" s="34" t="s">
        <v>22</v>
      </c>
      <c r="O55" s="52"/>
    </row>
    <row r="56" spans="1:15" s="43" customFormat="1" ht="18.75" x14ac:dyDescent="0.25">
      <c r="A56" s="34">
        <v>51</v>
      </c>
      <c r="B56" s="41">
        <v>1013826</v>
      </c>
      <c r="C56" s="34" t="s">
        <v>25</v>
      </c>
      <c r="D56" s="42" t="s">
        <v>293</v>
      </c>
      <c r="E56" s="36" t="s">
        <v>257</v>
      </c>
      <c r="F56" s="17">
        <v>8</v>
      </c>
      <c r="G56" s="46">
        <f t="shared" si="3"/>
        <v>1789.2857142857142</v>
      </c>
      <c r="H56" s="46">
        <v>2004</v>
      </c>
      <c r="I56" s="37">
        <f t="shared" si="4"/>
        <v>14314.285714285714</v>
      </c>
      <c r="J56" s="37">
        <f t="shared" si="5"/>
        <v>16032</v>
      </c>
      <c r="K56" s="48"/>
      <c r="L56" s="38">
        <f t="shared" si="6"/>
        <v>0</v>
      </c>
      <c r="M56" s="39">
        <f t="shared" si="7"/>
        <v>0</v>
      </c>
      <c r="N56" s="34" t="s">
        <v>22</v>
      </c>
      <c r="O56" s="52"/>
    </row>
    <row r="57" spans="1:15" s="43" customFormat="1" ht="18.75" x14ac:dyDescent="0.25">
      <c r="A57" s="34">
        <v>52</v>
      </c>
      <c r="B57" s="41">
        <v>1013929</v>
      </c>
      <c r="C57" s="34" t="s">
        <v>25</v>
      </c>
      <c r="D57" s="42" t="s">
        <v>154</v>
      </c>
      <c r="E57" s="36" t="s">
        <v>257</v>
      </c>
      <c r="F57" s="17">
        <v>87</v>
      </c>
      <c r="G57" s="46">
        <f t="shared" si="3"/>
        <v>1247.1428571428564</v>
      </c>
      <c r="H57" s="46">
        <v>1396.7999999999993</v>
      </c>
      <c r="I57" s="37">
        <f t="shared" si="4"/>
        <v>108501.42857142851</v>
      </c>
      <c r="J57" s="37">
        <f t="shared" si="5"/>
        <v>121521.59999999993</v>
      </c>
      <c r="K57" s="48"/>
      <c r="L57" s="38">
        <f t="shared" si="6"/>
        <v>0</v>
      </c>
      <c r="M57" s="39">
        <f t="shared" si="7"/>
        <v>0</v>
      </c>
      <c r="N57" s="34" t="s">
        <v>22</v>
      </c>
      <c r="O57" s="52"/>
    </row>
    <row r="58" spans="1:15" s="43" customFormat="1" ht="37.5" x14ac:dyDescent="0.25">
      <c r="A58" s="34">
        <v>53</v>
      </c>
      <c r="B58" s="41">
        <v>1014881</v>
      </c>
      <c r="C58" s="34" t="s">
        <v>25</v>
      </c>
      <c r="D58" s="42" t="s">
        <v>294</v>
      </c>
      <c r="E58" s="36" t="s">
        <v>257</v>
      </c>
      <c r="F58" s="17">
        <v>4</v>
      </c>
      <c r="G58" s="46">
        <f t="shared" si="3"/>
        <v>45510.428571428565</v>
      </c>
      <c r="H58" s="46">
        <v>50971.679999999993</v>
      </c>
      <c r="I58" s="37">
        <f t="shared" si="4"/>
        <v>182041.71428571426</v>
      </c>
      <c r="J58" s="37">
        <f t="shared" si="5"/>
        <v>203886.71999999997</v>
      </c>
      <c r="K58" s="48"/>
      <c r="L58" s="38">
        <f t="shared" si="6"/>
        <v>0</v>
      </c>
      <c r="M58" s="39">
        <f t="shared" si="7"/>
        <v>0</v>
      </c>
      <c r="N58" s="34" t="s">
        <v>22</v>
      </c>
      <c r="O58" s="52"/>
    </row>
    <row r="59" spans="1:15" s="43" customFormat="1" ht="37.5" x14ac:dyDescent="0.25">
      <c r="A59" s="34">
        <v>54</v>
      </c>
      <c r="B59" s="41">
        <v>1015010</v>
      </c>
      <c r="C59" s="34" t="s">
        <v>25</v>
      </c>
      <c r="D59" s="42" t="s">
        <v>295</v>
      </c>
      <c r="E59" s="36" t="s">
        <v>257</v>
      </c>
      <c r="F59" s="17">
        <v>1</v>
      </c>
      <c r="G59" s="46">
        <f t="shared" si="3"/>
        <v>12214.285714285714</v>
      </c>
      <c r="H59" s="46">
        <v>13680</v>
      </c>
      <c r="I59" s="37">
        <f t="shared" si="4"/>
        <v>12214.285714285714</v>
      </c>
      <c r="J59" s="37">
        <f t="shared" si="5"/>
        <v>13680</v>
      </c>
      <c r="K59" s="48"/>
      <c r="L59" s="38">
        <f t="shared" si="6"/>
        <v>0</v>
      </c>
      <c r="M59" s="39">
        <f t="shared" si="7"/>
        <v>0</v>
      </c>
      <c r="N59" s="34" t="s">
        <v>22</v>
      </c>
      <c r="O59" s="52"/>
    </row>
    <row r="60" spans="1:15" s="43" customFormat="1" ht="18.75" x14ac:dyDescent="0.25">
      <c r="A60" s="34">
        <v>55</v>
      </c>
      <c r="B60" s="41">
        <v>1015189</v>
      </c>
      <c r="C60" s="34" t="s">
        <v>25</v>
      </c>
      <c r="D60" s="42" t="s">
        <v>123</v>
      </c>
      <c r="E60" s="36" t="s">
        <v>257</v>
      </c>
      <c r="F60" s="17">
        <v>20</v>
      </c>
      <c r="G60" s="46">
        <f t="shared" si="3"/>
        <v>797.1857142857142</v>
      </c>
      <c r="H60" s="46">
        <v>892.84799999999996</v>
      </c>
      <c r="I60" s="37">
        <f t="shared" si="4"/>
        <v>15943.714285714284</v>
      </c>
      <c r="J60" s="37">
        <f t="shared" si="5"/>
        <v>17856.96</v>
      </c>
      <c r="K60" s="48"/>
      <c r="L60" s="38">
        <f t="shared" si="6"/>
        <v>0</v>
      </c>
      <c r="M60" s="39">
        <f t="shared" si="7"/>
        <v>0</v>
      </c>
      <c r="N60" s="34" t="s">
        <v>22</v>
      </c>
      <c r="O60" s="52"/>
    </row>
    <row r="61" spans="1:15" s="43" customFormat="1" ht="18.75" x14ac:dyDescent="0.25">
      <c r="A61" s="34">
        <v>56</v>
      </c>
      <c r="B61" s="41">
        <v>1015388</v>
      </c>
      <c r="C61" s="34" t="s">
        <v>25</v>
      </c>
      <c r="D61" s="42" t="s">
        <v>155</v>
      </c>
      <c r="E61" s="36" t="s">
        <v>259</v>
      </c>
      <c r="F61" s="17">
        <v>10</v>
      </c>
      <c r="G61" s="46">
        <f t="shared" si="3"/>
        <v>76.178571428571473</v>
      </c>
      <c r="H61" s="46">
        <v>85.32000000000005</v>
      </c>
      <c r="I61" s="37">
        <f t="shared" si="4"/>
        <v>761.78571428571468</v>
      </c>
      <c r="J61" s="37">
        <f t="shared" si="5"/>
        <v>853.2000000000005</v>
      </c>
      <c r="K61" s="48"/>
      <c r="L61" s="38">
        <f t="shared" si="6"/>
        <v>0</v>
      </c>
      <c r="M61" s="39">
        <f t="shared" si="7"/>
        <v>0</v>
      </c>
      <c r="N61" s="34" t="s">
        <v>22</v>
      </c>
      <c r="O61" s="52"/>
    </row>
    <row r="62" spans="1:15" s="43" customFormat="1" ht="18.75" x14ac:dyDescent="0.25">
      <c r="A62" s="34">
        <v>57</v>
      </c>
      <c r="B62" s="41">
        <v>1015487</v>
      </c>
      <c r="C62" s="34" t="s">
        <v>25</v>
      </c>
      <c r="D62" s="42" t="s">
        <v>296</v>
      </c>
      <c r="E62" s="36" t="s">
        <v>257</v>
      </c>
      <c r="F62" s="17">
        <v>1</v>
      </c>
      <c r="G62" s="46">
        <f t="shared" si="3"/>
        <v>975</v>
      </c>
      <c r="H62" s="46">
        <v>1092</v>
      </c>
      <c r="I62" s="37">
        <f t="shared" si="4"/>
        <v>975</v>
      </c>
      <c r="J62" s="37">
        <f t="shared" si="5"/>
        <v>1092</v>
      </c>
      <c r="K62" s="48"/>
      <c r="L62" s="38">
        <f t="shared" si="6"/>
        <v>0</v>
      </c>
      <c r="M62" s="39">
        <f t="shared" si="7"/>
        <v>0</v>
      </c>
      <c r="N62" s="34" t="s">
        <v>22</v>
      </c>
      <c r="O62" s="52"/>
    </row>
    <row r="63" spans="1:15" s="43" customFormat="1" ht="37.5" x14ac:dyDescent="0.25">
      <c r="A63" s="34">
        <v>58</v>
      </c>
      <c r="B63" s="41">
        <v>1015518</v>
      </c>
      <c r="C63" s="34" t="s">
        <v>25</v>
      </c>
      <c r="D63" s="42" t="s">
        <v>297</v>
      </c>
      <c r="E63" s="36" t="s">
        <v>257</v>
      </c>
      <c r="F63" s="17">
        <v>4</v>
      </c>
      <c r="G63" s="46">
        <f t="shared" si="3"/>
        <v>12867.857142857141</v>
      </c>
      <c r="H63" s="46">
        <v>14412</v>
      </c>
      <c r="I63" s="37">
        <f t="shared" si="4"/>
        <v>51471.428571428565</v>
      </c>
      <c r="J63" s="37">
        <f t="shared" si="5"/>
        <v>57648</v>
      </c>
      <c r="K63" s="48"/>
      <c r="L63" s="38">
        <f t="shared" si="6"/>
        <v>0</v>
      </c>
      <c r="M63" s="39">
        <f t="shared" si="7"/>
        <v>0</v>
      </c>
      <c r="N63" s="34" t="s">
        <v>22</v>
      </c>
      <c r="O63" s="52"/>
    </row>
    <row r="64" spans="1:15" s="43" customFormat="1" ht="18.75" x14ac:dyDescent="0.25">
      <c r="A64" s="34">
        <v>59</v>
      </c>
      <c r="B64" s="41">
        <v>1015669</v>
      </c>
      <c r="C64" s="34" t="s">
        <v>25</v>
      </c>
      <c r="D64" s="42" t="s">
        <v>194</v>
      </c>
      <c r="E64" s="36" t="s">
        <v>257</v>
      </c>
      <c r="F64" s="17">
        <v>2</v>
      </c>
      <c r="G64" s="46">
        <f t="shared" si="3"/>
        <v>25401.214285714272</v>
      </c>
      <c r="H64" s="46">
        <v>28449.359999999986</v>
      </c>
      <c r="I64" s="37">
        <f t="shared" si="4"/>
        <v>50802.428571428543</v>
      </c>
      <c r="J64" s="37">
        <f t="shared" si="5"/>
        <v>56898.719999999972</v>
      </c>
      <c r="K64" s="48"/>
      <c r="L64" s="38">
        <f t="shared" si="6"/>
        <v>0</v>
      </c>
      <c r="M64" s="39">
        <f t="shared" si="7"/>
        <v>0</v>
      </c>
      <c r="N64" s="34" t="s">
        <v>22</v>
      </c>
      <c r="O64" s="52"/>
    </row>
    <row r="65" spans="1:15" s="43" customFormat="1" ht="18.75" x14ac:dyDescent="0.25">
      <c r="A65" s="34">
        <v>60</v>
      </c>
      <c r="B65" s="41">
        <v>1015670</v>
      </c>
      <c r="C65" s="34" t="s">
        <v>25</v>
      </c>
      <c r="D65" s="42" t="s">
        <v>193</v>
      </c>
      <c r="E65" s="36" t="s">
        <v>257</v>
      </c>
      <c r="F65" s="17">
        <v>2</v>
      </c>
      <c r="G65" s="46">
        <f t="shared" si="3"/>
        <v>12898.285714285717</v>
      </c>
      <c r="H65" s="46">
        <v>14446.080000000002</v>
      </c>
      <c r="I65" s="37">
        <f t="shared" si="4"/>
        <v>25796.571428571435</v>
      </c>
      <c r="J65" s="37">
        <f t="shared" si="5"/>
        <v>28892.160000000003</v>
      </c>
      <c r="K65" s="48"/>
      <c r="L65" s="38">
        <f t="shared" si="6"/>
        <v>0</v>
      </c>
      <c r="M65" s="39">
        <f t="shared" si="7"/>
        <v>0</v>
      </c>
      <c r="N65" s="34" t="s">
        <v>22</v>
      </c>
      <c r="O65" s="52"/>
    </row>
    <row r="66" spans="1:15" s="43" customFormat="1" ht="18.75" x14ac:dyDescent="0.25">
      <c r="A66" s="34">
        <v>61</v>
      </c>
      <c r="B66" s="41">
        <v>1015672</v>
      </c>
      <c r="C66" s="34" t="s">
        <v>25</v>
      </c>
      <c r="D66" s="42" t="s">
        <v>195</v>
      </c>
      <c r="E66" s="36" t="s">
        <v>257</v>
      </c>
      <c r="F66" s="17">
        <v>1</v>
      </c>
      <c r="G66" s="46">
        <f t="shared" si="3"/>
        <v>19285.714285714286</v>
      </c>
      <c r="H66" s="46">
        <v>21600</v>
      </c>
      <c r="I66" s="37">
        <f t="shared" si="4"/>
        <v>19285.714285714286</v>
      </c>
      <c r="J66" s="37">
        <f t="shared" si="5"/>
        <v>21600</v>
      </c>
      <c r="K66" s="48"/>
      <c r="L66" s="38">
        <f t="shared" si="6"/>
        <v>0</v>
      </c>
      <c r="M66" s="39">
        <f t="shared" si="7"/>
        <v>0</v>
      </c>
      <c r="N66" s="34" t="s">
        <v>22</v>
      </c>
      <c r="O66" s="52"/>
    </row>
    <row r="67" spans="1:15" s="43" customFormat="1" ht="18.75" x14ac:dyDescent="0.25">
      <c r="A67" s="34">
        <v>62</v>
      </c>
      <c r="B67" s="41">
        <v>1015676</v>
      </c>
      <c r="C67" s="34" t="s">
        <v>25</v>
      </c>
      <c r="D67" s="42" t="s">
        <v>196</v>
      </c>
      <c r="E67" s="36" t="s">
        <v>257</v>
      </c>
      <c r="F67" s="17">
        <v>2</v>
      </c>
      <c r="G67" s="46">
        <f t="shared" si="3"/>
        <v>4114.2857142857147</v>
      </c>
      <c r="H67" s="46">
        <v>4608</v>
      </c>
      <c r="I67" s="37">
        <f t="shared" si="4"/>
        <v>8228.5714285714294</v>
      </c>
      <c r="J67" s="37">
        <f t="shared" si="5"/>
        <v>9216</v>
      </c>
      <c r="K67" s="48"/>
      <c r="L67" s="38">
        <f t="shared" si="6"/>
        <v>0</v>
      </c>
      <c r="M67" s="39">
        <f t="shared" si="7"/>
        <v>0</v>
      </c>
      <c r="N67" s="34" t="s">
        <v>22</v>
      </c>
      <c r="O67" s="52"/>
    </row>
    <row r="68" spans="1:15" s="43" customFormat="1" ht="37.5" x14ac:dyDescent="0.25">
      <c r="A68" s="34">
        <v>63</v>
      </c>
      <c r="B68" s="41">
        <v>1015778</v>
      </c>
      <c r="C68" s="34" t="s">
        <v>25</v>
      </c>
      <c r="D68" s="42" t="s">
        <v>164</v>
      </c>
      <c r="E68" s="36" t="s">
        <v>257</v>
      </c>
      <c r="F68" s="17">
        <v>10</v>
      </c>
      <c r="G68" s="46">
        <f t="shared" si="3"/>
        <v>31.60714285714284</v>
      </c>
      <c r="H68" s="46">
        <v>35.399999999999977</v>
      </c>
      <c r="I68" s="37">
        <f t="shared" si="4"/>
        <v>316.07142857142838</v>
      </c>
      <c r="J68" s="37">
        <f t="shared" si="5"/>
        <v>353.99999999999977</v>
      </c>
      <c r="K68" s="48"/>
      <c r="L68" s="38">
        <f t="shared" si="6"/>
        <v>0</v>
      </c>
      <c r="M68" s="39">
        <f t="shared" si="7"/>
        <v>0</v>
      </c>
      <c r="N68" s="34" t="s">
        <v>22</v>
      </c>
      <c r="O68" s="52"/>
    </row>
    <row r="69" spans="1:15" s="43" customFormat="1" ht="18.75" x14ac:dyDescent="0.25">
      <c r="A69" s="34">
        <v>64</v>
      </c>
      <c r="B69" s="41">
        <v>1015876</v>
      </c>
      <c r="C69" s="34" t="s">
        <v>25</v>
      </c>
      <c r="D69" s="42" t="s">
        <v>156</v>
      </c>
      <c r="E69" s="36" t="s">
        <v>257</v>
      </c>
      <c r="F69" s="17">
        <v>1</v>
      </c>
      <c r="G69" s="46">
        <f t="shared" si="3"/>
        <v>107.14285714285714</v>
      </c>
      <c r="H69" s="46">
        <v>120</v>
      </c>
      <c r="I69" s="37">
        <f t="shared" si="4"/>
        <v>107.14285714285714</v>
      </c>
      <c r="J69" s="37">
        <f t="shared" si="5"/>
        <v>120</v>
      </c>
      <c r="K69" s="48"/>
      <c r="L69" s="38">
        <f t="shared" si="6"/>
        <v>0</v>
      </c>
      <c r="M69" s="39">
        <f t="shared" si="7"/>
        <v>0</v>
      </c>
      <c r="N69" s="34" t="s">
        <v>22</v>
      </c>
      <c r="O69" s="52"/>
    </row>
    <row r="70" spans="1:15" s="43" customFormat="1" ht="18.75" x14ac:dyDescent="0.25">
      <c r="A70" s="34">
        <v>65</v>
      </c>
      <c r="B70" s="41">
        <v>1015987</v>
      </c>
      <c r="C70" s="34" t="s">
        <v>25</v>
      </c>
      <c r="D70" s="42" t="s">
        <v>298</v>
      </c>
      <c r="E70" s="36" t="s">
        <v>257</v>
      </c>
      <c r="F70" s="17">
        <v>197</v>
      </c>
      <c r="G70" s="46">
        <f t="shared" si="3"/>
        <v>294.42857142857122</v>
      </c>
      <c r="H70" s="46">
        <v>329.75999999999976</v>
      </c>
      <c r="I70" s="37">
        <f t="shared" si="4"/>
        <v>58002.428571428529</v>
      </c>
      <c r="J70" s="37">
        <f t="shared" si="5"/>
        <v>64962.71999999995</v>
      </c>
      <c r="K70" s="48"/>
      <c r="L70" s="38">
        <f t="shared" ref="L70:L133" si="8">K70*F70</f>
        <v>0</v>
      </c>
      <c r="M70" s="39">
        <f t="shared" ref="M70:M133" si="9">L70*1.12</f>
        <v>0</v>
      </c>
      <c r="N70" s="34" t="s">
        <v>22</v>
      </c>
      <c r="O70" s="52"/>
    </row>
    <row r="71" spans="1:15" s="43" customFormat="1" ht="18.75" x14ac:dyDescent="0.25">
      <c r="A71" s="34">
        <v>66</v>
      </c>
      <c r="B71" s="41">
        <v>1015989</v>
      </c>
      <c r="C71" s="34" t="s">
        <v>25</v>
      </c>
      <c r="D71" s="42" t="s">
        <v>299</v>
      </c>
      <c r="E71" s="36" t="s">
        <v>257</v>
      </c>
      <c r="F71" s="17">
        <v>10</v>
      </c>
      <c r="G71" s="46">
        <f t="shared" ref="G71:G134" si="10">H71/112*100</f>
        <v>4625.9571428571426</v>
      </c>
      <c r="H71" s="46">
        <v>5181.0720000000001</v>
      </c>
      <c r="I71" s="37">
        <f t="shared" ref="I71:I134" si="11">G71*F71</f>
        <v>46259.571428571428</v>
      </c>
      <c r="J71" s="37">
        <f t="shared" ref="J71:J134" si="12">H71*F71</f>
        <v>51810.720000000001</v>
      </c>
      <c r="K71" s="48"/>
      <c r="L71" s="38">
        <f t="shared" si="8"/>
        <v>0</v>
      </c>
      <c r="M71" s="39">
        <f t="shared" si="9"/>
        <v>0</v>
      </c>
      <c r="N71" s="34" t="s">
        <v>22</v>
      </c>
      <c r="O71" s="52"/>
    </row>
    <row r="72" spans="1:15" s="43" customFormat="1" ht="18.75" x14ac:dyDescent="0.25">
      <c r="A72" s="34">
        <v>67</v>
      </c>
      <c r="B72" s="41">
        <v>1016085</v>
      </c>
      <c r="C72" s="34" t="s">
        <v>25</v>
      </c>
      <c r="D72" s="42" t="s">
        <v>300</v>
      </c>
      <c r="E72" s="36" t="s">
        <v>257</v>
      </c>
      <c r="F72" s="17">
        <v>57</v>
      </c>
      <c r="G72" s="46">
        <f t="shared" si="10"/>
        <v>114.32142857142853</v>
      </c>
      <c r="H72" s="46">
        <v>128.03999999999996</v>
      </c>
      <c r="I72" s="37">
        <f t="shared" si="11"/>
        <v>6516.3214285714257</v>
      </c>
      <c r="J72" s="37">
        <f t="shared" si="12"/>
        <v>7298.2799999999979</v>
      </c>
      <c r="K72" s="48"/>
      <c r="L72" s="38">
        <f t="shared" si="8"/>
        <v>0</v>
      </c>
      <c r="M72" s="39">
        <f t="shared" si="9"/>
        <v>0</v>
      </c>
      <c r="N72" s="34" t="s">
        <v>22</v>
      </c>
      <c r="O72" s="52"/>
    </row>
    <row r="73" spans="1:15" s="43" customFormat="1" ht="18.75" x14ac:dyDescent="0.25">
      <c r="A73" s="34">
        <v>68</v>
      </c>
      <c r="B73" s="41">
        <v>1016203</v>
      </c>
      <c r="C73" s="34" t="s">
        <v>25</v>
      </c>
      <c r="D73" s="42" t="s">
        <v>301</v>
      </c>
      <c r="E73" s="36" t="s">
        <v>259</v>
      </c>
      <c r="F73" s="17">
        <v>2</v>
      </c>
      <c r="G73" s="46">
        <f t="shared" si="10"/>
        <v>1855.5</v>
      </c>
      <c r="H73" s="46">
        <v>2078.16</v>
      </c>
      <c r="I73" s="37">
        <f t="shared" si="11"/>
        <v>3711</v>
      </c>
      <c r="J73" s="37">
        <f t="shared" si="12"/>
        <v>4156.32</v>
      </c>
      <c r="K73" s="48"/>
      <c r="L73" s="38">
        <f t="shared" si="8"/>
        <v>0</v>
      </c>
      <c r="M73" s="39">
        <f t="shared" si="9"/>
        <v>0</v>
      </c>
      <c r="N73" s="34" t="s">
        <v>22</v>
      </c>
      <c r="O73" s="52"/>
    </row>
    <row r="74" spans="1:15" s="43" customFormat="1" ht="18.75" x14ac:dyDescent="0.25">
      <c r="A74" s="34">
        <v>69</v>
      </c>
      <c r="B74" s="41">
        <v>1016222</v>
      </c>
      <c r="C74" s="34" t="s">
        <v>25</v>
      </c>
      <c r="D74" s="42" t="s">
        <v>188</v>
      </c>
      <c r="E74" s="36" t="s">
        <v>259</v>
      </c>
      <c r="F74" s="17">
        <v>1</v>
      </c>
      <c r="G74" s="46">
        <f t="shared" si="10"/>
        <v>6921.4264285714307</v>
      </c>
      <c r="H74" s="46">
        <v>7751.9976000000024</v>
      </c>
      <c r="I74" s="37">
        <f t="shared" si="11"/>
        <v>6921.4264285714307</v>
      </c>
      <c r="J74" s="37">
        <f t="shared" si="12"/>
        <v>7751.9976000000024</v>
      </c>
      <c r="K74" s="48"/>
      <c r="L74" s="38">
        <f t="shared" si="8"/>
        <v>0</v>
      </c>
      <c r="M74" s="39">
        <f t="shared" si="9"/>
        <v>0</v>
      </c>
      <c r="N74" s="34" t="s">
        <v>22</v>
      </c>
      <c r="O74" s="52"/>
    </row>
    <row r="75" spans="1:15" s="43" customFormat="1" ht="18.75" x14ac:dyDescent="0.25">
      <c r="A75" s="34">
        <v>70</v>
      </c>
      <c r="B75" s="41">
        <v>1016234</v>
      </c>
      <c r="C75" s="34" t="s">
        <v>25</v>
      </c>
      <c r="D75" s="42" t="s">
        <v>302</v>
      </c>
      <c r="E75" s="36" t="s">
        <v>259</v>
      </c>
      <c r="F75" s="17">
        <v>1</v>
      </c>
      <c r="G75" s="46">
        <f t="shared" si="10"/>
        <v>398.69999999999987</v>
      </c>
      <c r="H75" s="46">
        <v>446.54399999999987</v>
      </c>
      <c r="I75" s="37">
        <f t="shared" si="11"/>
        <v>398.69999999999987</v>
      </c>
      <c r="J75" s="37">
        <f t="shared" si="12"/>
        <v>446.54399999999987</v>
      </c>
      <c r="K75" s="48"/>
      <c r="L75" s="38">
        <f t="shared" si="8"/>
        <v>0</v>
      </c>
      <c r="M75" s="39">
        <f t="shared" si="9"/>
        <v>0</v>
      </c>
      <c r="N75" s="34" t="s">
        <v>22</v>
      </c>
      <c r="O75" s="52"/>
    </row>
    <row r="76" spans="1:15" s="43" customFormat="1" ht="18.75" x14ac:dyDescent="0.25">
      <c r="A76" s="34">
        <v>71</v>
      </c>
      <c r="B76" s="41">
        <v>1016236</v>
      </c>
      <c r="C76" s="34" t="s">
        <v>25</v>
      </c>
      <c r="D76" s="42" t="s">
        <v>302</v>
      </c>
      <c r="E76" s="36" t="s">
        <v>259</v>
      </c>
      <c r="F76" s="17">
        <v>2</v>
      </c>
      <c r="G76" s="46">
        <f t="shared" si="10"/>
        <v>398.69999999999987</v>
      </c>
      <c r="H76" s="46">
        <v>446.54399999999987</v>
      </c>
      <c r="I76" s="37">
        <f t="shared" si="11"/>
        <v>797.39999999999975</v>
      </c>
      <c r="J76" s="37">
        <f t="shared" si="12"/>
        <v>893.08799999999974</v>
      </c>
      <c r="K76" s="48"/>
      <c r="L76" s="38">
        <f t="shared" si="8"/>
        <v>0</v>
      </c>
      <c r="M76" s="39">
        <f t="shared" si="9"/>
        <v>0</v>
      </c>
      <c r="N76" s="34" t="s">
        <v>22</v>
      </c>
      <c r="O76" s="52"/>
    </row>
    <row r="77" spans="1:15" s="43" customFormat="1" ht="37.5" x14ac:dyDescent="0.25">
      <c r="A77" s="34">
        <v>72</v>
      </c>
      <c r="B77" s="41">
        <v>1016287</v>
      </c>
      <c r="C77" s="34" t="s">
        <v>25</v>
      </c>
      <c r="D77" s="42" t="s">
        <v>303</v>
      </c>
      <c r="E77" s="36" t="s">
        <v>257</v>
      </c>
      <c r="F77" s="17">
        <v>8</v>
      </c>
      <c r="G77" s="46">
        <f t="shared" si="10"/>
        <v>569.99999999999966</v>
      </c>
      <c r="H77" s="46">
        <v>638.39999999999964</v>
      </c>
      <c r="I77" s="37">
        <f t="shared" si="11"/>
        <v>4559.9999999999973</v>
      </c>
      <c r="J77" s="37">
        <f t="shared" si="12"/>
        <v>5107.1999999999971</v>
      </c>
      <c r="K77" s="48"/>
      <c r="L77" s="38">
        <f t="shared" si="8"/>
        <v>0</v>
      </c>
      <c r="M77" s="39">
        <f t="shared" si="9"/>
        <v>0</v>
      </c>
      <c r="N77" s="34" t="s">
        <v>22</v>
      </c>
      <c r="O77" s="52"/>
    </row>
    <row r="78" spans="1:15" s="43" customFormat="1" ht="18.75" x14ac:dyDescent="0.25">
      <c r="A78" s="34">
        <v>73</v>
      </c>
      <c r="B78" s="41">
        <v>1016329</v>
      </c>
      <c r="C78" s="34" t="s">
        <v>25</v>
      </c>
      <c r="D78" s="42" t="s">
        <v>304</v>
      </c>
      <c r="E78" s="36" t="s">
        <v>257</v>
      </c>
      <c r="F78" s="17">
        <v>40</v>
      </c>
      <c r="G78" s="46">
        <f t="shared" si="10"/>
        <v>3857.1428571428569</v>
      </c>
      <c r="H78" s="46">
        <v>4320</v>
      </c>
      <c r="I78" s="37">
        <f t="shared" si="11"/>
        <v>154285.71428571426</v>
      </c>
      <c r="J78" s="37">
        <f t="shared" si="12"/>
        <v>172800</v>
      </c>
      <c r="K78" s="48"/>
      <c r="L78" s="38">
        <f t="shared" si="8"/>
        <v>0</v>
      </c>
      <c r="M78" s="39">
        <f t="shared" si="9"/>
        <v>0</v>
      </c>
      <c r="N78" s="34" t="s">
        <v>22</v>
      </c>
      <c r="O78" s="52"/>
    </row>
    <row r="79" spans="1:15" s="43" customFormat="1" ht="18.75" x14ac:dyDescent="0.25">
      <c r="A79" s="34">
        <v>74</v>
      </c>
      <c r="B79" s="41">
        <v>1016460</v>
      </c>
      <c r="C79" s="34" t="s">
        <v>25</v>
      </c>
      <c r="D79" s="42" t="s">
        <v>305</v>
      </c>
      <c r="E79" s="36" t="s">
        <v>257</v>
      </c>
      <c r="F79" s="17">
        <v>1</v>
      </c>
      <c r="G79" s="46">
        <f t="shared" si="10"/>
        <v>4274.6785714285706</v>
      </c>
      <c r="H79" s="46">
        <v>4787.6399999999994</v>
      </c>
      <c r="I79" s="37">
        <f t="shared" si="11"/>
        <v>4274.6785714285706</v>
      </c>
      <c r="J79" s="37">
        <f t="shared" si="12"/>
        <v>4787.6399999999994</v>
      </c>
      <c r="K79" s="48"/>
      <c r="L79" s="38">
        <f t="shared" si="8"/>
        <v>0</v>
      </c>
      <c r="M79" s="39">
        <f t="shared" si="9"/>
        <v>0</v>
      </c>
      <c r="N79" s="34" t="s">
        <v>22</v>
      </c>
      <c r="O79" s="52"/>
    </row>
    <row r="80" spans="1:15" s="43" customFormat="1" ht="18.75" x14ac:dyDescent="0.25">
      <c r="A80" s="34">
        <v>75</v>
      </c>
      <c r="B80" s="41">
        <v>1016500</v>
      </c>
      <c r="C80" s="34" t="s">
        <v>25</v>
      </c>
      <c r="D80" s="42" t="s">
        <v>306</v>
      </c>
      <c r="E80" s="36" t="s">
        <v>258</v>
      </c>
      <c r="F80" s="17">
        <v>0.12</v>
      </c>
      <c r="G80" s="46">
        <f t="shared" si="10"/>
        <v>40.178571428571431</v>
      </c>
      <c r="H80" s="46">
        <v>45</v>
      </c>
      <c r="I80" s="37">
        <f t="shared" si="11"/>
        <v>4.8214285714285712</v>
      </c>
      <c r="J80" s="37">
        <f t="shared" si="12"/>
        <v>5.3999999999999995</v>
      </c>
      <c r="K80" s="48"/>
      <c r="L80" s="38">
        <f t="shared" si="8"/>
        <v>0</v>
      </c>
      <c r="M80" s="39">
        <f t="shared" si="9"/>
        <v>0</v>
      </c>
      <c r="N80" s="34" t="s">
        <v>22</v>
      </c>
      <c r="O80" s="52"/>
    </row>
    <row r="81" spans="1:15" s="43" customFormat="1" ht="18.75" x14ac:dyDescent="0.25">
      <c r="A81" s="34">
        <v>76</v>
      </c>
      <c r="B81" s="41">
        <v>1016531</v>
      </c>
      <c r="C81" s="34" t="s">
        <v>25</v>
      </c>
      <c r="D81" s="42" t="s">
        <v>307</v>
      </c>
      <c r="E81" s="36" t="s">
        <v>257</v>
      </c>
      <c r="F81" s="17">
        <v>1000</v>
      </c>
      <c r="G81" s="46">
        <f t="shared" si="10"/>
        <v>24.642857142857139</v>
      </c>
      <c r="H81" s="46">
        <v>27.599999999999994</v>
      </c>
      <c r="I81" s="37">
        <f t="shared" si="11"/>
        <v>24642.857142857138</v>
      </c>
      <c r="J81" s="37">
        <f t="shared" si="12"/>
        <v>27599.999999999993</v>
      </c>
      <c r="K81" s="48"/>
      <c r="L81" s="38">
        <f t="shared" si="8"/>
        <v>0</v>
      </c>
      <c r="M81" s="39">
        <f t="shared" si="9"/>
        <v>0</v>
      </c>
      <c r="N81" s="34" t="s">
        <v>22</v>
      </c>
      <c r="O81" s="52"/>
    </row>
    <row r="82" spans="1:15" s="43" customFormat="1" ht="18.75" x14ac:dyDescent="0.25">
      <c r="A82" s="34">
        <v>77</v>
      </c>
      <c r="B82" s="41">
        <v>1016532</v>
      </c>
      <c r="C82" s="34" t="s">
        <v>25</v>
      </c>
      <c r="D82" s="42" t="s">
        <v>308</v>
      </c>
      <c r="E82" s="36" t="s">
        <v>257</v>
      </c>
      <c r="F82" s="17">
        <v>180</v>
      </c>
      <c r="G82" s="46">
        <f t="shared" si="10"/>
        <v>184.71428571428561</v>
      </c>
      <c r="H82" s="46">
        <v>206.87999999999988</v>
      </c>
      <c r="I82" s="37">
        <f t="shared" si="11"/>
        <v>33248.571428571413</v>
      </c>
      <c r="J82" s="37">
        <f t="shared" si="12"/>
        <v>37238.39999999998</v>
      </c>
      <c r="K82" s="48"/>
      <c r="L82" s="38">
        <f t="shared" si="8"/>
        <v>0</v>
      </c>
      <c r="M82" s="39">
        <f t="shared" si="9"/>
        <v>0</v>
      </c>
      <c r="N82" s="34" t="s">
        <v>22</v>
      </c>
      <c r="O82" s="52"/>
    </row>
    <row r="83" spans="1:15" s="43" customFormat="1" ht="18.75" x14ac:dyDescent="0.25">
      <c r="A83" s="34">
        <v>78</v>
      </c>
      <c r="B83" s="41">
        <v>1016539</v>
      </c>
      <c r="C83" s="34" t="s">
        <v>25</v>
      </c>
      <c r="D83" s="42" t="s">
        <v>309</v>
      </c>
      <c r="E83" s="36" t="s">
        <v>257</v>
      </c>
      <c r="F83" s="17">
        <v>2</v>
      </c>
      <c r="G83" s="46">
        <f t="shared" si="10"/>
        <v>16607.142857142859</v>
      </c>
      <c r="H83" s="46">
        <v>18600</v>
      </c>
      <c r="I83" s="37">
        <f t="shared" si="11"/>
        <v>33214.285714285717</v>
      </c>
      <c r="J83" s="37">
        <f t="shared" si="12"/>
        <v>37200</v>
      </c>
      <c r="K83" s="48"/>
      <c r="L83" s="38">
        <f t="shared" si="8"/>
        <v>0</v>
      </c>
      <c r="M83" s="39">
        <f t="shared" si="9"/>
        <v>0</v>
      </c>
      <c r="N83" s="34" t="s">
        <v>22</v>
      </c>
      <c r="O83" s="52"/>
    </row>
    <row r="84" spans="1:15" s="43" customFormat="1" ht="18.75" x14ac:dyDescent="0.25">
      <c r="A84" s="34">
        <v>79</v>
      </c>
      <c r="B84" s="41">
        <v>1016587</v>
      </c>
      <c r="C84" s="34" t="s">
        <v>25</v>
      </c>
      <c r="D84" s="42" t="s">
        <v>181</v>
      </c>
      <c r="E84" s="36" t="s">
        <v>257</v>
      </c>
      <c r="F84" s="17">
        <v>16</v>
      </c>
      <c r="G84" s="46">
        <f t="shared" si="10"/>
        <v>240.12857142857138</v>
      </c>
      <c r="H84" s="46">
        <v>268.94399999999996</v>
      </c>
      <c r="I84" s="37">
        <f t="shared" si="11"/>
        <v>3842.057142857142</v>
      </c>
      <c r="J84" s="37">
        <f t="shared" si="12"/>
        <v>4303.1039999999994</v>
      </c>
      <c r="K84" s="48"/>
      <c r="L84" s="38">
        <f t="shared" si="8"/>
        <v>0</v>
      </c>
      <c r="M84" s="39">
        <f t="shared" si="9"/>
        <v>0</v>
      </c>
      <c r="N84" s="34" t="s">
        <v>22</v>
      </c>
      <c r="O84" s="52"/>
    </row>
    <row r="85" spans="1:15" s="43" customFormat="1" ht="18.75" x14ac:dyDescent="0.25">
      <c r="A85" s="34">
        <v>80</v>
      </c>
      <c r="B85" s="41">
        <v>1016622</v>
      </c>
      <c r="C85" s="34" t="s">
        <v>25</v>
      </c>
      <c r="D85" s="42" t="s">
        <v>157</v>
      </c>
      <c r="E85" s="36" t="s">
        <v>257</v>
      </c>
      <c r="F85" s="17">
        <v>6</v>
      </c>
      <c r="G85" s="46">
        <f t="shared" si="10"/>
        <v>440.3142857142858</v>
      </c>
      <c r="H85" s="46">
        <v>493.15200000000004</v>
      </c>
      <c r="I85" s="37">
        <f t="shared" si="11"/>
        <v>2641.885714285715</v>
      </c>
      <c r="J85" s="37">
        <f t="shared" si="12"/>
        <v>2958.9120000000003</v>
      </c>
      <c r="K85" s="48"/>
      <c r="L85" s="38">
        <f t="shared" si="8"/>
        <v>0</v>
      </c>
      <c r="M85" s="39">
        <f t="shared" si="9"/>
        <v>0</v>
      </c>
      <c r="N85" s="34" t="s">
        <v>22</v>
      </c>
      <c r="O85" s="52"/>
    </row>
    <row r="86" spans="1:15" s="43" customFormat="1" ht="18.75" x14ac:dyDescent="0.25">
      <c r="A86" s="34">
        <v>81</v>
      </c>
      <c r="B86" s="41">
        <v>1016624</v>
      </c>
      <c r="C86" s="34" t="s">
        <v>25</v>
      </c>
      <c r="D86" s="42" t="s">
        <v>158</v>
      </c>
      <c r="E86" s="36" t="s">
        <v>257</v>
      </c>
      <c r="F86" s="17">
        <v>6</v>
      </c>
      <c r="G86" s="46">
        <f t="shared" si="10"/>
        <v>929.5392857142856</v>
      </c>
      <c r="H86" s="46">
        <v>1041.0839999999998</v>
      </c>
      <c r="I86" s="37">
        <f t="shared" si="11"/>
        <v>5577.2357142857136</v>
      </c>
      <c r="J86" s="37">
        <f t="shared" si="12"/>
        <v>6246.503999999999</v>
      </c>
      <c r="K86" s="48"/>
      <c r="L86" s="38">
        <f t="shared" si="8"/>
        <v>0</v>
      </c>
      <c r="M86" s="39">
        <f t="shared" si="9"/>
        <v>0</v>
      </c>
      <c r="N86" s="34" t="s">
        <v>22</v>
      </c>
      <c r="O86" s="52"/>
    </row>
    <row r="87" spans="1:15" s="43" customFormat="1" ht="18.75" x14ac:dyDescent="0.25">
      <c r="A87" s="34">
        <v>82</v>
      </c>
      <c r="B87" s="41">
        <v>1016629</v>
      </c>
      <c r="C87" s="34" t="s">
        <v>25</v>
      </c>
      <c r="D87" s="42" t="s">
        <v>159</v>
      </c>
      <c r="E87" s="36" t="s">
        <v>257</v>
      </c>
      <c r="F87" s="17">
        <v>3</v>
      </c>
      <c r="G87" s="46">
        <f t="shared" si="10"/>
        <v>2678.5714285714284</v>
      </c>
      <c r="H87" s="46">
        <v>3000</v>
      </c>
      <c r="I87" s="37">
        <f t="shared" si="11"/>
        <v>8035.7142857142853</v>
      </c>
      <c r="J87" s="37">
        <f t="shared" si="12"/>
        <v>9000</v>
      </c>
      <c r="K87" s="48"/>
      <c r="L87" s="38">
        <f t="shared" si="8"/>
        <v>0</v>
      </c>
      <c r="M87" s="39">
        <f t="shared" si="9"/>
        <v>0</v>
      </c>
      <c r="N87" s="34" t="s">
        <v>22</v>
      </c>
      <c r="O87" s="52"/>
    </row>
    <row r="88" spans="1:15" s="43" customFormat="1" ht="18.75" x14ac:dyDescent="0.25">
      <c r="A88" s="34">
        <v>83</v>
      </c>
      <c r="B88" s="41">
        <v>1016643</v>
      </c>
      <c r="C88" s="34" t="s">
        <v>25</v>
      </c>
      <c r="D88" s="42" t="s">
        <v>310</v>
      </c>
      <c r="E88" s="36" t="s">
        <v>257</v>
      </c>
      <c r="F88" s="17">
        <v>2</v>
      </c>
      <c r="G88" s="46">
        <f t="shared" si="10"/>
        <v>953.35714285714312</v>
      </c>
      <c r="H88" s="46">
        <v>1067.7600000000002</v>
      </c>
      <c r="I88" s="37">
        <f t="shared" si="11"/>
        <v>1906.7142857142862</v>
      </c>
      <c r="J88" s="37">
        <f t="shared" si="12"/>
        <v>2135.5200000000004</v>
      </c>
      <c r="K88" s="48"/>
      <c r="L88" s="38">
        <f t="shared" si="8"/>
        <v>0</v>
      </c>
      <c r="M88" s="39">
        <f t="shared" si="9"/>
        <v>0</v>
      </c>
      <c r="N88" s="34" t="s">
        <v>22</v>
      </c>
      <c r="O88" s="52"/>
    </row>
    <row r="89" spans="1:15" s="43" customFormat="1" ht="37.5" x14ac:dyDescent="0.25">
      <c r="A89" s="34">
        <v>84</v>
      </c>
      <c r="B89" s="41">
        <v>1016695</v>
      </c>
      <c r="C89" s="34" t="s">
        <v>25</v>
      </c>
      <c r="D89" s="42" t="s">
        <v>311</v>
      </c>
      <c r="E89" s="36" t="s">
        <v>257</v>
      </c>
      <c r="F89" s="17">
        <v>100</v>
      </c>
      <c r="G89" s="46">
        <f t="shared" si="10"/>
        <v>3176.2500000000014</v>
      </c>
      <c r="H89" s="46">
        <v>3557.4000000000015</v>
      </c>
      <c r="I89" s="37">
        <f t="shared" si="11"/>
        <v>317625.00000000012</v>
      </c>
      <c r="J89" s="37">
        <f t="shared" si="12"/>
        <v>355740.00000000012</v>
      </c>
      <c r="K89" s="48"/>
      <c r="L89" s="38">
        <f t="shared" si="8"/>
        <v>0</v>
      </c>
      <c r="M89" s="39">
        <f t="shared" si="9"/>
        <v>0</v>
      </c>
      <c r="N89" s="34" t="s">
        <v>22</v>
      </c>
      <c r="O89" s="52"/>
    </row>
    <row r="90" spans="1:15" s="43" customFormat="1" ht="18.75" x14ac:dyDescent="0.25">
      <c r="A90" s="34">
        <v>85</v>
      </c>
      <c r="B90" s="41">
        <v>1016696</v>
      </c>
      <c r="C90" s="34" t="s">
        <v>25</v>
      </c>
      <c r="D90" s="42" t="s">
        <v>160</v>
      </c>
      <c r="E90" s="36" t="s">
        <v>257</v>
      </c>
      <c r="F90" s="17">
        <v>1</v>
      </c>
      <c r="G90" s="46">
        <f t="shared" si="10"/>
        <v>1767.8571428571427</v>
      </c>
      <c r="H90" s="46">
        <v>1980</v>
      </c>
      <c r="I90" s="37">
        <f t="shared" si="11"/>
        <v>1767.8571428571427</v>
      </c>
      <c r="J90" s="37">
        <f t="shared" si="12"/>
        <v>1980</v>
      </c>
      <c r="K90" s="48"/>
      <c r="L90" s="38">
        <f t="shared" si="8"/>
        <v>0</v>
      </c>
      <c r="M90" s="39">
        <f t="shared" si="9"/>
        <v>0</v>
      </c>
      <c r="N90" s="34" t="s">
        <v>22</v>
      </c>
      <c r="O90" s="52"/>
    </row>
    <row r="91" spans="1:15" s="43" customFormat="1" ht="18.75" x14ac:dyDescent="0.25">
      <c r="A91" s="34">
        <v>86</v>
      </c>
      <c r="B91" s="41">
        <v>1016820</v>
      </c>
      <c r="C91" s="34" t="s">
        <v>25</v>
      </c>
      <c r="D91" s="42" t="s">
        <v>312</v>
      </c>
      <c r="E91" s="36" t="s">
        <v>257</v>
      </c>
      <c r="F91" s="17">
        <v>32</v>
      </c>
      <c r="G91" s="46">
        <f t="shared" si="10"/>
        <v>1789.2857142857142</v>
      </c>
      <c r="H91" s="46">
        <v>2004</v>
      </c>
      <c r="I91" s="37">
        <f t="shared" si="11"/>
        <v>57257.142857142855</v>
      </c>
      <c r="J91" s="37">
        <f t="shared" si="12"/>
        <v>64128</v>
      </c>
      <c r="K91" s="48"/>
      <c r="L91" s="38">
        <f t="shared" si="8"/>
        <v>0</v>
      </c>
      <c r="M91" s="39">
        <f t="shared" si="9"/>
        <v>0</v>
      </c>
      <c r="N91" s="34" t="s">
        <v>22</v>
      </c>
      <c r="O91" s="52"/>
    </row>
    <row r="92" spans="1:15" s="43" customFormat="1" ht="56.25" x14ac:dyDescent="0.25">
      <c r="A92" s="34">
        <v>87</v>
      </c>
      <c r="B92" s="41">
        <v>1016836</v>
      </c>
      <c r="C92" s="34" t="s">
        <v>25</v>
      </c>
      <c r="D92" s="42" t="s">
        <v>313</v>
      </c>
      <c r="E92" s="36" t="s">
        <v>257</v>
      </c>
      <c r="F92" s="17">
        <v>3</v>
      </c>
      <c r="G92" s="46">
        <f t="shared" si="10"/>
        <v>52518.985714285678</v>
      </c>
      <c r="H92" s="46">
        <v>58821.263999999966</v>
      </c>
      <c r="I92" s="37">
        <f t="shared" si="11"/>
        <v>157556.95714285702</v>
      </c>
      <c r="J92" s="37">
        <f t="shared" si="12"/>
        <v>176463.7919999999</v>
      </c>
      <c r="K92" s="48"/>
      <c r="L92" s="38">
        <f t="shared" si="8"/>
        <v>0</v>
      </c>
      <c r="M92" s="39">
        <f t="shared" si="9"/>
        <v>0</v>
      </c>
      <c r="N92" s="34" t="s">
        <v>22</v>
      </c>
      <c r="O92" s="52"/>
    </row>
    <row r="93" spans="1:15" s="43" customFormat="1" ht="37.5" x14ac:dyDescent="0.25">
      <c r="A93" s="34">
        <v>88</v>
      </c>
      <c r="B93" s="41">
        <v>1016846</v>
      </c>
      <c r="C93" s="34" t="s">
        <v>25</v>
      </c>
      <c r="D93" s="42" t="s">
        <v>314</v>
      </c>
      <c r="E93" s="36" t="s">
        <v>257</v>
      </c>
      <c r="F93" s="17">
        <v>1</v>
      </c>
      <c r="G93" s="46">
        <f t="shared" si="10"/>
        <v>439.71428571428578</v>
      </c>
      <c r="H93" s="46">
        <v>492.48</v>
      </c>
      <c r="I93" s="37">
        <f t="shared" si="11"/>
        <v>439.71428571428578</v>
      </c>
      <c r="J93" s="37">
        <f t="shared" si="12"/>
        <v>492.48</v>
      </c>
      <c r="K93" s="48"/>
      <c r="L93" s="38">
        <f t="shared" si="8"/>
        <v>0</v>
      </c>
      <c r="M93" s="39">
        <f t="shared" si="9"/>
        <v>0</v>
      </c>
      <c r="N93" s="34" t="s">
        <v>22</v>
      </c>
      <c r="O93" s="52"/>
    </row>
    <row r="94" spans="1:15" s="43" customFormat="1" ht="37.5" x14ac:dyDescent="0.25">
      <c r="A94" s="34">
        <v>89</v>
      </c>
      <c r="B94" s="41">
        <v>1018905</v>
      </c>
      <c r="C94" s="34" t="s">
        <v>25</v>
      </c>
      <c r="D94" s="42" t="s">
        <v>315</v>
      </c>
      <c r="E94" s="36" t="s">
        <v>257</v>
      </c>
      <c r="F94" s="17">
        <v>2</v>
      </c>
      <c r="G94" s="46">
        <f t="shared" si="10"/>
        <v>1221.4285714285713</v>
      </c>
      <c r="H94" s="46">
        <v>1368</v>
      </c>
      <c r="I94" s="37">
        <f t="shared" si="11"/>
        <v>2442.8571428571427</v>
      </c>
      <c r="J94" s="37">
        <f t="shared" si="12"/>
        <v>2736</v>
      </c>
      <c r="K94" s="48"/>
      <c r="L94" s="38">
        <f t="shared" si="8"/>
        <v>0</v>
      </c>
      <c r="M94" s="39">
        <f t="shared" si="9"/>
        <v>0</v>
      </c>
      <c r="N94" s="34" t="s">
        <v>22</v>
      </c>
      <c r="O94" s="52"/>
    </row>
    <row r="95" spans="1:15" s="43" customFormat="1" ht="18.75" x14ac:dyDescent="0.25">
      <c r="A95" s="34">
        <v>90</v>
      </c>
      <c r="B95" s="41">
        <v>1019757</v>
      </c>
      <c r="C95" s="34" t="s">
        <v>25</v>
      </c>
      <c r="D95" s="42" t="s">
        <v>124</v>
      </c>
      <c r="E95" s="36" t="s">
        <v>257</v>
      </c>
      <c r="F95" s="17">
        <v>20</v>
      </c>
      <c r="G95" s="46">
        <f t="shared" si="10"/>
        <v>1917.6428571428573</v>
      </c>
      <c r="H95" s="46">
        <v>2147.7600000000002</v>
      </c>
      <c r="I95" s="37">
        <f t="shared" si="11"/>
        <v>38352.857142857145</v>
      </c>
      <c r="J95" s="37">
        <f t="shared" si="12"/>
        <v>42955.200000000004</v>
      </c>
      <c r="K95" s="48"/>
      <c r="L95" s="38">
        <f t="shared" si="8"/>
        <v>0</v>
      </c>
      <c r="M95" s="39">
        <f t="shared" si="9"/>
        <v>0</v>
      </c>
      <c r="N95" s="34" t="s">
        <v>22</v>
      </c>
      <c r="O95" s="52"/>
    </row>
    <row r="96" spans="1:15" s="43" customFormat="1" ht="18.75" x14ac:dyDescent="0.25">
      <c r="A96" s="34">
        <v>91</v>
      </c>
      <c r="B96" s="41">
        <v>1020026</v>
      </c>
      <c r="C96" s="34" t="s">
        <v>25</v>
      </c>
      <c r="D96" s="42" t="s">
        <v>316</v>
      </c>
      <c r="E96" s="36" t="s">
        <v>257</v>
      </c>
      <c r="F96" s="17">
        <v>8</v>
      </c>
      <c r="G96" s="46">
        <f t="shared" si="10"/>
        <v>7778.5714285714294</v>
      </c>
      <c r="H96" s="46">
        <v>8712</v>
      </c>
      <c r="I96" s="37">
        <f t="shared" si="11"/>
        <v>62228.571428571435</v>
      </c>
      <c r="J96" s="37">
        <f t="shared" si="12"/>
        <v>69696</v>
      </c>
      <c r="K96" s="48"/>
      <c r="L96" s="38">
        <f t="shared" si="8"/>
        <v>0</v>
      </c>
      <c r="M96" s="39">
        <f t="shared" si="9"/>
        <v>0</v>
      </c>
      <c r="N96" s="34" t="s">
        <v>22</v>
      </c>
      <c r="O96" s="52"/>
    </row>
    <row r="97" spans="1:15" s="43" customFormat="1" ht="37.5" x14ac:dyDescent="0.25">
      <c r="A97" s="34">
        <v>92</v>
      </c>
      <c r="B97" s="41">
        <v>1020288</v>
      </c>
      <c r="C97" s="34" t="s">
        <v>25</v>
      </c>
      <c r="D97" s="42" t="s">
        <v>317</v>
      </c>
      <c r="E97" s="36" t="s">
        <v>257</v>
      </c>
      <c r="F97" s="17">
        <v>1</v>
      </c>
      <c r="G97" s="46">
        <f t="shared" si="10"/>
        <v>4910.7142857142853</v>
      </c>
      <c r="H97" s="46">
        <v>5500</v>
      </c>
      <c r="I97" s="37">
        <f t="shared" si="11"/>
        <v>4910.7142857142853</v>
      </c>
      <c r="J97" s="37">
        <f t="shared" si="12"/>
        <v>5500</v>
      </c>
      <c r="K97" s="48"/>
      <c r="L97" s="38">
        <f t="shared" si="8"/>
        <v>0</v>
      </c>
      <c r="M97" s="39">
        <f t="shared" si="9"/>
        <v>0</v>
      </c>
      <c r="N97" s="34" t="s">
        <v>22</v>
      </c>
      <c r="O97" s="52"/>
    </row>
    <row r="98" spans="1:15" s="43" customFormat="1" ht="56.25" x14ac:dyDescent="0.25">
      <c r="A98" s="34">
        <v>93</v>
      </c>
      <c r="B98" s="41">
        <v>1020317</v>
      </c>
      <c r="C98" s="34" t="s">
        <v>25</v>
      </c>
      <c r="D98" s="42" t="s">
        <v>318</v>
      </c>
      <c r="E98" s="36" t="s">
        <v>257</v>
      </c>
      <c r="F98" s="17">
        <v>1</v>
      </c>
      <c r="G98" s="46">
        <f t="shared" si="10"/>
        <v>76404.428571428536</v>
      </c>
      <c r="H98" s="46">
        <v>85572.959999999963</v>
      </c>
      <c r="I98" s="37">
        <f t="shared" si="11"/>
        <v>76404.428571428536</v>
      </c>
      <c r="J98" s="37">
        <f t="shared" si="12"/>
        <v>85572.959999999963</v>
      </c>
      <c r="K98" s="48"/>
      <c r="L98" s="38">
        <f t="shared" si="8"/>
        <v>0</v>
      </c>
      <c r="M98" s="39">
        <f t="shared" si="9"/>
        <v>0</v>
      </c>
      <c r="N98" s="34" t="s">
        <v>22</v>
      </c>
      <c r="O98" s="52"/>
    </row>
    <row r="99" spans="1:15" s="43" customFormat="1" ht="37.5" x14ac:dyDescent="0.25">
      <c r="A99" s="34">
        <v>94</v>
      </c>
      <c r="B99" s="41">
        <v>1020635</v>
      </c>
      <c r="C99" s="34" t="s">
        <v>25</v>
      </c>
      <c r="D99" s="42" t="s">
        <v>319</v>
      </c>
      <c r="E99" s="36" t="s">
        <v>257</v>
      </c>
      <c r="F99" s="17">
        <v>82</v>
      </c>
      <c r="G99" s="46">
        <f t="shared" si="10"/>
        <v>119.42857142857142</v>
      </c>
      <c r="H99" s="46">
        <v>133.76</v>
      </c>
      <c r="I99" s="37">
        <f t="shared" si="11"/>
        <v>9793.1428571428569</v>
      </c>
      <c r="J99" s="37">
        <f t="shared" si="12"/>
        <v>10968.32</v>
      </c>
      <c r="K99" s="48"/>
      <c r="L99" s="38">
        <f t="shared" si="8"/>
        <v>0</v>
      </c>
      <c r="M99" s="39">
        <f t="shared" si="9"/>
        <v>0</v>
      </c>
      <c r="N99" s="34" t="s">
        <v>22</v>
      </c>
      <c r="O99" s="52"/>
    </row>
    <row r="100" spans="1:15" s="43" customFormat="1" ht="18.75" x14ac:dyDescent="0.25">
      <c r="A100" s="34">
        <v>95</v>
      </c>
      <c r="B100" s="41">
        <v>1020669</v>
      </c>
      <c r="C100" s="34" t="s">
        <v>25</v>
      </c>
      <c r="D100" s="42" t="s">
        <v>320</v>
      </c>
      <c r="E100" s="36" t="s">
        <v>257</v>
      </c>
      <c r="F100" s="17">
        <v>1</v>
      </c>
      <c r="G100" s="46">
        <f t="shared" si="10"/>
        <v>170418.59999999995</v>
      </c>
      <c r="H100" s="46">
        <v>190868.83199999994</v>
      </c>
      <c r="I100" s="37">
        <f t="shared" si="11"/>
        <v>170418.59999999995</v>
      </c>
      <c r="J100" s="37">
        <f t="shared" si="12"/>
        <v>190868.83199999994</v>
      </c>
      <c r="K100" s="48"/>
      <c r="L100" s="38">
        <f t="shared" si="8"/>
        <v>0</v>
      </c>
      <c r="M100" s="39">
        <f t="shared" si="9"/>
        <v>0</v>
      </c>
      <c r="N100" s="34" t="s">
        <v>22</v>
      </c>
      <c r="O100" s="52"/>
    </row>
    <row r="101" spans="1:15" s="43" customFormat="1" ht="18.75" x14ac:dyDescent="0.25">
      <c r="A101" s="34">
        <v>96</v>
      </c>
      <c r="B101" s="41">
        <v>1020693</v>
      </c>
      <c r="C101" s="34" t="s">
        <v>25</v>
      </c>
      <c r="D101" s="42" t="s">
        <v>114</v>
      </c>
      <c r="E101" s="36" t="s">
        <v>257</v>
      </c>
      <c r="F101" s="17">
        <v>5</v>
      </c>
      <c r="G101" s="46">
        <f t="shared" si="10"/>
        <v>1098.1457142857143</v>
      </c>
      <c r="H101" s="46">
        <v>1229.9232000000002</v>
      </c>
      <c r="I101" s="37">
        <f t="shared" si="11"/>
        <v>5490.7285714285717</v>
      </c>
      <c r="J101" s="37">
        <f t="shared" si="12"/>
        <v>6149.6160000000009</v>
      </c>
      <c r="K101" s="48"/>
      <c r="L101" s="38">
        <f t="shared" si="8"/>
        <v>0</v>
      </c>
      <c r="M101" s="39">
        <f t="shared" si="9"/>
        <v>0</v>
      </c>
      <c r="N101" s="34" t="s">
        <v>22</v>
      </c>
      <c r="O101" s="52"/>
    </row>
    <row r="102" spans="1:15" s="43" customFormat="1" ht="18.75" x14ac:dyDescent="0.25">
      <c r="A102" s="34">
        <v>97</v>
      </c>
      <c r="B102" s="41">
        <v>1020976</v>
      </c>
      <c r="C102" s="34" t="s">
        <v>25</v>
      </c>
      <c r="D102" s="42" t="s">
        <v>321</v>
      </c>
      <c r="E102" s="36" t="s">
        <v>257</v>
      </c>
      <c r="F102" s="17">
        <v>11</v>
      </c>
      <c r="G102" s="46">
        <f t="shared" si="10"/>
        <v>5504.1642857142833</v>
      </c>
      <c r="H102" s="46">
        <v>6164.663999999997</v>
      </c>
      <c r="I102" s="37">
        <f t="shared" si="11"/>
        <v>60545.807142857113</v>
      </c>
      <c r="J102" s="37">
        <f t="shared" si="12"/>
        <v>67811.303999999975</v>
      </c>
      <c r="K102" s="48"/>
      <c r="L102" s="38">
        <f t="shared" si="8"/>
        <v>0</v>
      </c>
      <c r="M102" s="39">
        <f t="shared" si="9"/>
        <v>0</v>
      </c>
      <c r="N102" s="34" t="s">
        <v>22</v>
      </c>
      <c r="O102" s="52"/>
    </row>
    <row r="103" spans="1:15" s="43" customFormat="1" ht="18.75" x14ac:dyDescent="0.25">
      <c r="A103" s="34">
        <v>98</v>
      </c>
      <c r="B103" s="41">
        <v>1021121</v>
      </c>
      <c r="C103" s="34" t="s">
        <v>25</v>
      </c>
      <c r="D103" s="42" t="s">
        <v>322</v>
      </c>
      <c r="E103" s="36" t="s">
        <v>257</v>
      </c>
      <c r="F103" s="17">
        <v>8</v>
      </c>
      <c r="G103" s="46">
        <f t="shared" si="10"/>
        <v>25.535714285714278</v>
      </c>
      <c r="H103" s="46">
        <v>28.599999999999994</v>
      </c>
      <c r="I103" s="37">
        <f t="shared" si="11"/>
        <v>204.28571428571422</v>
      </c>
      <c r="J103" s="37">
        <f t="shared" si="12"/>
        <v>228.79999999999995</v>
      </c>
      <c r="K103" s="48"/>
      <c r="L103" s="38">
        <f t="shared" si="8"/>
        <v>0</v>
      </c>
      <c r="M103" s="39">
        <f t="shared" si="9"/>
        <v>0</v>
      </c>
      <c r="N103" s="34" t="s">
        <v>22</v>
      </c>
      <c r="O103" s="52"/>
    </row>
    <row r="104" spans="1:15" s="43" customFormat="1" ht="37.5" x14ac:dyDescent="0.25">
      <c r="A104" s="34">
        <v>99</v>
      </c>
      <c r="B104" s="41">
        <v>1021831</v>
      </c>
      <c r="C104" s="34" t="s">
        <v>25</v>
      </c>
      <c r="D104" s="42" t="s">
        <v>113</v>
      </c>
      <c r="E104" s="36" t="s">
        <v>257</v>
      </c>
      <c r="F104" s="17">
        <v>2</v>
      </c>
      <c r="G104" s="46">
        <f t="shared" si="10"/>
        <v>3535.7142857142853</v>
      </c>
      <c r="H104" s="46">
        <v>3960</v>
      </c>
      <c r="I104" s="37">
        <f t="shared" si="11"/>
        <v>7071.4285714285706</v>
      </c>
      <c r="J104" s="37">
        <f t="shared" si="12"/>
        <v>7920</v>
      </c>
      <c r="K104" s="48"/>
      <c r="L104" s="38">
        <f t="shared" si="8"/>
        <v>0</v>
      </c>
      <c r="M104" s="39">
        <f t="shared" si="9"/>
        <v>0</v>
      </c>
      <c r="N104" s="34" t="s">
        <v>22</v>
      </c>
      <c r="O104" s="52"/>
    </row>
    <row r="105" spans="1:15" s="43" customFormat="1" ht="18.75" x14ac:dyDescent="0.25">
      <c r="A105" s="34">
        <v>100</v>
      </c>
      <c r="B105" s="41">
        <v>1022422</v>
      </c>
      <c r="C105" s="34" t="s">
        <v>25</v>
      </c>
      <c r="D105" s="42" t="s">
        <v>138</v>
      </c>
      <c r="E105" s="36" t="s">
        <v>257</v>
      </c>
      <c r="F105" s="17">
        <v>6</v>
      </c>
      <c r="G105" s="46">
        <f t="shared" si="10"/>
        <v>416.50714285714292</v>
      </c>
      <c r="H105" s="46">
        <v>466.48800000000006</v>
      </c>
      <c r="I105" s="37">
        <f t="shared" si="11"/>
        <v>2499.0428571428574</v>
      </c>
      <c r="J105" s="37">
        <f t="shared" si="12"/>
        <v>2798.9280000000003</v>
      </c>
      <c r="K105" s="48"/>
      <c r="L105" s="38">
        <f t="shared" si="8"/>
        <v>0</v>
      </c>
      <c r="M105" s="39">
        <f t="shared" si="9"/>
        <v>0</v>
      </c>
      <c r="N105" s="34" t="s">
        <v>22</v>
      </c>
      <c r="O105" s="52"/>
    </row>
    <row r="106" spans="1:15" s="43" customFormat="1" ht="18.75" x14ac:dyDescent="0.25">
      <c r="A106" s="34">
        <v>101</v>
      </c>
      <c r="B106" s="41">
        <v>1022423</v>
      </c>
      <c r="C106" s="34" t="s">
        <v>25</v>
      </c>
      <c r="D106" s="42" t="s">
        <v>139</v>
      </c>
      <c r="E106" s="36" t="s">
        <v>257</v>
      </c>
      <c r="F106" s="17">
        <v>10</v>
      </c>
      <c r="G106" s="46">
        <f t="shared" si="10"/>
        <v>38.500000000000007</v>
      </c>
      <c r="H106" s="46">
        <v>43.120000000000005</v>
      </c>
      <c r="I106" s="37">
        <f t="shared" si="11"/>
        <v>385.00000000000006</v>
      </c>
      <c r="J106" s="37">
        <f t="shared" si="12"/>
        <v>431.20000000000005</v>
      </c>
      <c r="K106" s="48"/>
      <c r="L106" s="38">
        <f t="shared" si="8"/>
        <v>0</v>
      </c>
      <c r="M106" s="39">
        <f t="shared" si="9"/>
        <v>0</v>
      </c>
      <c r="N106" s="34" t="s">
        <v>22</v>
      </c>
      <c r="O106" s="52"/>
    </row>
    <row r="107" spans="1:15" s="43" customFormat="1" ht="37.5" x14ac:dyDescent="0.25">
      <c r="A107" s="34">
        <v>102</v>
      </c>
      <c r="B107" s="41">
        <v>1022594</v>
      </c>
      <c r="C107" s="34" t="s">
        <v>25</v>
      </c>
      <c r="D107" s="42" t="s">
        <v>323</v>
      </c>
      <c r="E107" s="36" t="s">
        <v>257</v>
      </c>
      <c r="F107" s="17">
        <v>1</v>
      </c>
      <c r="G107" s="46">
        <f t="shared" si="10"/>
        <v>68657.314285714325</v>
      </c>
      <c r="H107" s="46">
        <v>76896.192000000039</v>
      </c>
      <c r="I107" s="37">
        <f t="shared" si="11"/>
        <v>68657.314285714325</v>
      </c>
      <c r="J107" s="37">
        <f t="shared" si="12"/>
        <v>76896.192000000039</v>
      </c>
      <c r="K107" s="48"/>
      <c r="L107" s="38">
        <f t="shared" si="8"/>
        <v>0</v>
      </c>
      <c r="M107" s="39">
        <f t="shared" si="9"/>
        <v>0</v>
      </c>
      <c r="N107" s="34" t="s">
        <v>22</v>
      </c>
      <c r="O107" s="52"/>
    </row>
    <row r="108" spans="1:15" s="43" customFormat="1" ht="37.5" x14ac:dyDescent="0.25">
      <c r="A108" s="34">
        <v>103</v>
      </c>
      <c r="B108" s="41">
        <v>1022598</v>
      </c>
      <c r="C108" s="34" t="s">
        <v>25</v>
      </c>
      <c r="D108" s="42" t="s">
        <v>324</v>
      </c>
      <c r="E108" s="36" t="s">
        <v>257</v>
      </c>
      <c r="F108" s="17">
        <v>1</v>
      </c>
      <c r="G108" s="46">
        <f t="shared" si="10"/>
        <v>68658.128571428519</v>
      </c>
      <c r="H108" s="46">
        <v>76897.103999999934</v>
      </c>
      <c r="I108" s="37">
        <f t="shared" si="11"/>
        <v>68658.128571428519</v>
      </c>
      <c r="J108" s="37">
        <f t="shared" si="12"/>
        <v>76897.103999999934</v>
      </c>
      <c r="K108" s="48"/>
      <c r="L108" s="38">
        <f t="shared" si="8"/>
        <v>0</v>
      </c>
      <c r="M108" s="39">
        <f t="shared" si="9"/>
        <v>0</v>
      </c>
      <c r="N108" s="34" t="s">
        <v>22</v>
      </c>
      <c r="O108" s="52"/>
    </row>
    <row r="109" spans="1:15" s="43" customFormat="1" ht="37.5" x14ac:dyDescent="0.25">
      <c r="A109" s="34">
        <v>104</v>
      </c>
      <c r="B109" s="41">
        <v>1022732</v>
      </c>
      <c r="C109" s="34" t="s">
        <v>25</v>
      </c>
      <c r="D109" s="42" t="s">
        <v>325</v>
      </c>
      <c r="E109" s="36" t="s">
        <v>257</v>
      </c>
      <c r="F109" s="17">
        <v>1</v>
      </c>
      <c r="G109" s="46">
        <f t="shared" si="10"/>
        <v>68658.942857142814</v>
      </c>
      <c r="H109" s="46">
        <v>76898.015999999945</v>
      </c>
      <c r="I109" s="37">
        <f t="shared" si="11"/>
        <v>68658.942857142814</v>
      </c>
      <c r="J109" s="37">
        <f t="shared" si="12"/>
        <v>76898.015999999945</v>
      </c>
      <c r="K109" s="48"/>
      <c r="L109" s="38">
        <f t="shared" si="8"/>
        <v>0</v>
      </c>
      <c r="M109" s="39">
        <f t="shared" si="9"/>
        <v>0</v>
      </c>
      <c r="N109" s="34" t="s">
        <v>22</v>
      </c>
      <c r="O109" s="52"/>
    </row>
    <row r="110" spans="1:15" s="43" customFormat="1" ht="37.5" x14ac:dyDescent="0.25">
      <c r="A110" s="34">
        <v>105</v>
      </c>
      <c r="B110" s="41">
        <v>1022739</v>
      </c>
      <c r="C110" s="34" t="s">
        <v>25</v>
      </c>
      <c r="D110" s="42" t="s">
        <v>326</v>
      </c>
      <c r="E110" s="36" t="s">
        <v>257</v>
      </c>
      <c r="F110" s="17">
        <v>2</v>
      </c>
      <c r="G110" s="46">
        <f t="shared" si="10"/>
        <v>68658.942857142814</v>
      </c>
      <c r="H110" s="46">
        <v>76898.015999999945</v>
      </c>
      <c r="I110" s="37">
        <f t="shared" si="11"/>
        <v>137317.88571428563</v>
      </c>
      <c r="J110" s="37">
        <f t="shared" si="12"/>
        <v>153796.03199999989</v>
      </c>
      <c r="K110" s="48"/>
      <c r="L110" s="38">
        <f t="shared" si="8"/>
        <v>0</v>
      </c>
      <c r="M110" s="39">
        <f t="shared" si="9"/>
        <v>0</v>
      </c>
      <c r="N110" s="34" t="s">
        <v>22</v>
      </c>
      <c r="O110" s="52"/>
    </row>
    <row r="111" spans="1:15" s="43" customFormat="1" ht="18.75" x14ac:dyDescent="0.25">
      <c r="A111" s="34">
        <v>106</v>
      </c>
      <c r="B111" s="41">
        <v>1023154</v>
      </c>
      <c r="C111" s="34" t="s">
        <v>25</v>
      </c>
      <c r="D111" s="42" t="s">
        <v>327</v>
      </c>
      <c r="E111" s="36" t="s">
        <v>257</v>
      </c>
      <c r="F111" s="17">
        <v>17</v>
      </c>
      <c r="G111" s="46">
        <f t="shared" si="10"/>
        <v>658.82142857142867</v>
      </c>
      <c r="H111" s="46">
        <v>737.88000000000011</v>
      </c>
      <c r="I111" s="37">
        <f t="shared" si="11"/>
        <v>11199.964285714288</v>
      </c>
      <c r="J111" s="37">
        <f t="shared" si="12"/>
        <v>12543.960000000003</v>
      </c>
      <c r="K111" s="48"/>
      <c r="L111" s="38">
        <f t="shared" si="8"/>
        <v>0</v>
      </c>
      <c r="M111" s="39">
        <f t="shared" si="9"/>
        <v>0</v>
      </c>
      <c r="N111" s="34" t="s">
        <v>22</v>
      </c>
      <c r="O111" s="52"/>
    </row>
    <row r="112" spans="1:15" s="43" customFormat="1" ht="18.75" x14ac:dyDescent="0.25">
      <c r="A112" s="34">
        <v>107</v>
      </c>
      <c r="B112" s="41">
        <v>1023527</v>
      </c>
      <c r="C112" s="34" t="s">
        <v>25</v>
      </c>
      <c r="D112" s="42" t="s">
        <v>129</v>
      </c>
      <c r="E112" s="36" t="s">
        <v>257</v>
      </c>
      <c r="F112" s="17">
        <v>25</v>
      </c>
      <c r="G112" s="46">
        <f t="shared" si="10"/>
        <v>392.85714285714283</v>
      </c>
      <c r="H112" s="46">
        <v>440</v>
      </c>
      <c r="I112" s="37">
        <f t="shared" si="11"/>
        <v>9821.4285714285706</v>
      </c>
      <c r="J112" s="37">
        <f t="shared" si="12"/>
        <v>11000</v>
      </c>
      <c r="K112" s="48"/>
      <c r="L112" s="38">
        <f t="shared" si="8"/>
        <v>0</v>
      </c>
      <c r="M112" s="39">
        <f t="shared" si="9"/>
        <v>0</v>
      </c>
      <c r="N112" s="34" t="s">
        <v>22</v>
      </c>
      <c r="O112" s="52"/>
    </row>
    <row r="113" spans="1:15" s="43" customFormat="1" ht="56.25" x14ac:dyDescent="0.25">
      <c r="A113" s="34">
        <v>108</v>
      </c>
      <c r="B113" s="41">
        <v>1023975</v>
      </c>
      <c r="C113" s="34" t="s">
        <v>25</v>
      </c>
      <c r="D113" s="42" t="s">
        <v>328</v>
      </c>
      <c r="E113" s="36" t="s">
        <v>257</v>
      </c>
      <c r="F113" s="17">
        <v>1</v>
      </c>
      <c r="G113" s="46">
        <f t="shared" si="10"/>
        <v>4375.8392857142844</v>
      </c>
      <c r="H113" s="46">
        <v>4900.9399999999987</v>
      </c>
      <c r="I113" s="37">
        <f t="shared" si="11"/>
        <v>4375.8392857142844</v>
      </c>
      <c r="J113" s="37">
        <f t="shared" si="12"/>
        <v>4900.9399999999987</v>
      </c>
      <c r="K113" s="48"/>
      <c r="L113" s="38">
        <f t="shared" si="8"/>
        <v>0</v>
      </c>
      <c r="M113" s="39">
        <f t="shared" si="9"/>
        <v>0</v>
      </c>
      <c r="N113" s="34" t="s">
        <v>22</v>
      </c>
      <c r="O113" s="52"/>
    </row>
    <row r="114" spans="1:15" s="43" customFormat="1" ht="37.5" x14ac:dyDescent="0.25">
      <c r="A114" s="34">
        <v>109</v>
      </c>
      <c r="B114" s="41">
        <v>1024801</v>
      </c>
      <c r="C114" s="34" t="s">
        <v>25</v>
      </c>
      <c r="D114" s="42" t="s">
        <v>329</v>
      </c>
      <c r="E114" s="36" t="s">
        <v>257</v>
      </c>
      <c r="F114" s="17">
        <v>1</v>
      </c>
      <c r="G114" s="46">
        <f t="shared" si="10"/>
        <v>29737.714285714275</v>
      </c>
      <c r="H114" s="46">
        <v>33306.239999999991</v>
      </c>
      <c r="I114" s="37">
        <f t="shared" si="11"/>
        <v>29737.714285714275</v>
      </c>
      <c r="J114" s="37">
        <f t="shared" si="12"/>
        <v>33306.239999999991</v>
      </c>
      <c r="K114" s="48"/>
      <c r="L114" s="38">
        <f t="shared" si="8"/>
        <v>0</v>
      </c>
      <c r="M114" s="39">
        <f t="shared" si="9"/>
        <v>0</v>
      </c>
      <c r="N114" s="34" t="s">
        <v>22</v>
      </c>
      <c r="O114" s="52"/>
    </row>
    <row r="115" spans="1:15" s="43" customFormat="1" ht="18.75" x14ac:dyDescent="0.25">
      <c r="A115" s="34">
        <v>110</v>
      </c>
      <c r="B115" s="41">
        <v>1024804</v>
      </c>
      <c r="C115" s="34" t="s">
        <v>25</v>
      </c>
      <c r="D115" s="42" t="s">
        <v>330</v>
      </c>
      <c r="E115" s="36" t="s">
        <v>257</v>
      </c>
      <c r="F115" s="17">
        <v>2</v>
      </c>
      <c r="G115" s="46">
        <f t="shared" si="10"/>
        <v>1925.7857142857144</v>
      </c>
      <c r="H115" s="46">
        <v>2156.88</v>
      </c>
      <c r="I115" s="37">
        <f t="shared" si="11"/>
        <v>3851.5714285714289</v>
      </c>
      <c r="J115" s="37">
        <f t="shared" si="12"/>
        <v>4313.76</v>
      </c>
      <c r="K115" s="48"/>
      <c r="L115" s="38">
        <f t="shared" si="8"/>
        <v>0</v>
      </c>
      <c r="M115" s="39">
        <f t="shared" si="9"/>
        <v>0</v>
      </c>
      <c r="N115" s="34" t="s">
        <v>22</v>
      </c>
      <c r="O115" s="52"/>
    </row>
    <row r="116" spans="1:15" s="43" customFormat="1" ht="18.75" x14ac:dyDescent="0.25">
      <c r="A116" s="34">
        <v>111</v>
      </c>
      <c r="B116" s="41">
        <v>1024909</v>
      </c>
      <c r="C116" s="34" t="s">
        <v>25</v>
      </c>
      <c r="D116" s="42" t="s">
        <v>166</v>
      </c>
      <c r="E116" s="36" t="s">
        <v>257</v>
      </c>
      <c r="F116" s="17">
        <v>13</v>
      </c>
      <c r="G116" s="46">
        <f t="shared" si="10"/>
        <v>443.02499999999992</v>
      </c>
      <c r="H116" s="46">
        <v>496.18799999999987</v>
      </c>
      <c r="I116" s="37">
        <f t="shared" si="11"/>
        <v>5759.3249999999989</v>
      </c>
      <c r="J116" s="37">
        <f t="shared" si="12"/>
        <v>6450.4439999999986</v>
      </c>
      <c r="K116" s="48"/>
      <c r="L116" s="38">
        <f t="shared" si="8"/>
        <v>0</v>
      </c>
      <c r="M116" s="39">
        <f t="shared" si="9"/>
        <v>0</v>
      </c>
      <c r="N116" s="34" t="s">
        <v>22</v>
      </c>
      <c r="O116" s="52"/>
    </row>
    <row r="117" spans="1:15" s="43" customFormat="1" ht="18.75" x14ac:dyDescent="0.25">
      <c r="A117" s="34">
        <v>112</v>
      </c>
      <c r="B117" s="41">
        <v>1025052</v>
      </c>
      <c r="C117" s="34" t="s">
        <v>25</v>
      </c>
      <c r="D117" s="42" t="s">
        <v>209</v>
      </c>
      <c r="E117" s="36" t="s">
        <v>257</v>
      </c>
      <c r="F117" s="17">
        <v>20</v>
      </c>
      <c r="G117" s="46">
        <f t="shared" si="10"/>
        <v>83.600000000000009</v>
      </c>
      <c r="H117" s="46">
        <v>93.632000000000005</v>
      </c>
      <c r="I117" s="37">
        <f t="shared" si="11"/>
        <v>1672.0000000000002</v>
      </c>
      <c r="J117" s="37">
        <f t="shared" si="12"/>
        <v>1872.64</v>
      </c>
      <c r="K117" s="48"/>
      <c r="L117" s="38">
        <f t="shared" si="8"/>
        <v>0</v>
      </c>
      <c r="M117" s="39">
        <f t="shared" si="9"/>
        <v>0</v>
      </c>
      <c r="N117" s="34" t="s">
        <v>22</v>
      </c>
      <c r="O117" s="52"/>
    </row>
    <row r="118" spans="1:15" s="43" customFormat="1" ht="18.75" x14ac:dyDescent="0.25">
      <c r="A118" s="34">
        <v>113</v>
      </c>
      <c r="B118" s="41">
        <v>1026119</v>
      </c>
      <c r="C118" s="34" t="s">
        <v>25</v>
      </c>
      <c r="D118" s="42" t="s">
        <v>331</v>
      </c>
      <c r="E118" s="36" t="s">
        <v>257</v>
      </c>
      <c r="F118" s="17">
        <v>1</v>
      </c>
      <c r="G118" s="46">
        <f t="shared" si="10"/>
        <v>948.74999999999989</v>
      </c>
      <c r="H118" s="46">
        <v>1062.5999999999999</v>
      </c>
      <c r="I118" s="37">
        <f t="shared" si="11"/>
        <v>948.74999999999989</v>
      </c>
      <c r="J118" s="37">
        <f t="shared" si="12"/>
        <v>1062.5999999999999</v>
      </c>
      <c r="K118" s="48"/>
      <c r="L118" s="38">
        <f t="shared" si="8"/>
        <v>0</v>
      </c>
      <c r="M118" s="39">
        <f t="shared" si="9"/>
        <v>0</v>
      </c>
      <c r="N118" s="34" t="s">
        <v>22</v>
      </c>
      <c r="O118" s="52"/>
    </row>
    <row r="119" spans="1:15" s="43" customFormat="1" ht="18.75" x14ac:dyDescent="0.25">
      <c r="A119" s="34">
        <v>114</v>
      </c>
      <c r="B119" s="41">
        <v>1026121</v>
      </c>
      <c r="C119" s="34" t="s">
        <v>25</v>
      </c>
      <c r="D119" s="42" t="s">
        <v>115</v>
      </c>
      <c r="E119" s="36" t="s">
        <v>257</v>
      </c>
      <c r="F119" s="17">
        <v>2</v>
      </c>
      <c r="G119" s="46">
        <f t="shared" si="10"/>
        <v>6875</v>
      </c>
      <c r="H119" s="46">
        <v>7700</v>
      </c>
      <c r="I119" s="37">
        <f t="shared" si="11"/>
        <v>13750</v>
      </c>
      <c r="J119" s="37">
        <f t="shared" si="12"/>
        <v>15400</v>
      </c>
      <c r="K119" s="48"/>
      <c r="L119" s="38">
        <f t="shared" si="8"/>
        <v>0</v>
      </c>
      <c r="M119" s="39">
        <f t="shared" si="9"/>
        <v>0</v>
      </c>
      <c r="N119" s="34" t="s">
        <v>22</v>
      </c>
      <c r="O119" s="52"/>
    </row>
    <row r="120" spans="1:15" s="43" customFormat="1" ht="37.5" x14ac:dyDescent="0.25">
      <c r="A120" s="34">
        <v>115</v>
      </c>
      <c r="B120" s="41">
        <v>1026506</v>
      </c>
      <c r="C120" s="34" t="s">
        <v>25</v>
      </c>
      <c r="D120" s="42" t="s">
        <v>332</v>
      </c>
      <c r="E120" s="36" t="s">
        <v>257</v>
      </c>
      <c r="F120" s="17">
        <v>2</v>
      </c>
      <c r="G120" s="46">
        <f t="shared" si="10"/>
        <v>9821.4285714285706</v>
      </c>
      <c r="H120" s="46">
        <v>11000</v>
      </c>
      <c r="I120" s="37">
        <f t="shared" si="11"/>
        <v>19642.857142857141</v>
      </c>
      <c r="J120" s="37">
        <f t="shared" si="12"/>
        <v>22000</v>
      </c>
      <c r="K120" s="48"/>
      <c r="L120" s="38">
        <f t="shared" si="8"/>
        <v>0</v>
      </c>
      <c r="M120" s="39">
        <f t="shared" si="9"/>
        <v>0</v>
      </c>
      <c r="N120" s="34" t="s">
        <v>22</v>
      </c>
      <c r="O120" s="52"/>
    </row>
    <row r="121" spans="1:15" s="43" customFormat="1" ht="18.75" x14ac:dyDescent="0.25">
      <c r="A121" s="34">
        <v>116</v>
      </c>
      <c r="B121" s="41">
        <v>1026698</v>
      </c>
      <c r="C121" s="34" t="s">
        <v>25</v>
      </c>
      <c r="D121" s="42" t="s">
        <v>189</v>
      </c>
      <c r="E121" s="36" t="s">
        <v>257</v>
      </c>
      <c r="F121" s="17">
        <v>2</v>
      </c>
      <c r="G121" s="46">
        <f t="shared" si="10"/>
        <v>18592.04285714286</v>
      </c>
      <c r="H121" s="46">
        <v>20823.088000000003</v>
      </c>
      <c r="I121" s="37">
        <f t="shared" si="11"/>
        <v>37184.08571428572</v>
      </c>
      <c r="J121" s="37">
        <f t="shared" si="12"/>
        <v>41646.176000000007</v>
      </c>
      <c r="K121" s="48"/>
      <c r="L121" s="38">
        <f t="shared" si="8"/>
        <v>0</v>
      </c>
      <c r="M121" s="39">
        <f t="shared" si="9"/>
        <v>0</v>
      </c>
      <c r="N121" s="34" t="s">
        <v>22</v>
      </c>
      <c r="O121" s="52"/>
    </row>
    <row r="122" spans="1:15" s="43" customFormat="1" ht="18.75" x14ac:dyDescent="0.25">
      <c r="A122" s="34">
        <v>117</v>
      </c>
      <c r="B122" s="41">
        <v>1026803</v>
      </c>
      <c r="C122" s="34" t="s">
        <v>25</v>
      </c>
      <c r="D122" s="42" t="s">
        <v>190</v>
      </c>
      <c r="E122" s="36" t="s">
        <v>257</v>
      </c>
      <c r="F122" s="17">
        <v>14</v>
      </c>
      <c r="G122" s="46">
        <f t="shared" si="10"/>
        <v>3928.5714285714284</v>
      </c>
      <c r="H122" s="46">
        <v>4400</v>
      </c>
      <c r="I122" s="37">
        <f t="shared" si="11"/>
        <v>55000</v>
      </c>
      <c r="J122" s="37">
        <f t="shared" si="12"/>
        <v>61600</v>
      </c>
      <c r="K122" s="48"/>
      <c r="L122" s="38">
        <f t="shared" si="8"/>
        <v>0</v>
      </c>
      <c r="M122" s="39">
        <f t="shared" si="9"/>
        <v>0</v>
      </c>
      <c r="N122" s="34" t="s">
        <v>22</v>
      </c>
      <c r="O122" s="52"/>
    </row>
    <row r="123" spans="1:15" s="43" customFormat="1" ht="37.5" x14ac:dyDescent="0.25">
      <c r="A123" s="34">
        <v>118</v>
      </c>
      <c r="B123" s="41">
        <v>1026964</v>
      </c>
      <c r="C123" s="34" t="s">
        <v>25</v>
      </c>
      <c r="D123" s="42" t="s">
        <v>333</v>
      </c>
      <c r="E123" s="36" t="s">
        <v>257</v>
      </c>
      <c r="F123" s="17">
        <v>3</v>
      </c>
      <c r="G123" s="46">
        <f t="shared" si="10"/>
        <v>11818.949999999995</v>
      </c>
      <c r="H123" s="46">
        <v>13237.223999999995</v>
      </c>
      <c r="I123" s="37">
        <f t="shared" si="11"/>
        <v>35456.849999999984</v>
      </c>
      <c r="J123" s="37">
        <f t="shared" si="12"/>
        <v>39711.671999999984</v>
      </c>
      <c r="K123" s="48"/>
      <c r="L123" s="38">
        <f t="shared" si="8"/>
        <v>0</v>
      </c>
      <c r="M123" s="39">
        <f t="shared" si="9"/>
        <v>0</v>
      </c>
      <c r="N123" s="34" t="s">
        <v>22</v>
      </c>
      <c r="O123" s="52"/>
    </row>
    <row r="124" spans="1:15" s="43" customFormat="1" ht="18.75" x14ac:dyDescent="0.25">
      <c r="A124" s="34">
        <v>119</v>
      </c>
      <c r="B124" s="41">
        <v>1026965</v>
      </c>
      <c r="C124" s="34" t="s">
        <v>25</v>
      </c>
      <c r="D124" s="42" t="s">
        <v>334</v>
      </c>
      <c r="E124" s="36" t="s">
        <v>257</v>
      </c>
      <c r="F124" s="17">
        <v>3</v>
      </c>
      <c r="G124" s="46">
        <f t="shared" si="10"/>
        <v>20845.982142857141</v>
      </c>
      <c r="H124" s="46">
        <v>23347.5</v>
      </c>
      <c r="I124" s="37">
        <f t="shared" si="11"/>
        <v>62537.94642857142</v>
      </c>
      <c r="J124" s="37">
        <f t="shared" si="12"/>
        <v>70042.5</v>
      </c>
      <c r="K124" s="48"/>
      <c r="L124" s="38">
        <f t="shared" si="8"/>
        <v>0</v>
      </c>
      <c r="M124" s="39">
        <f t="shared" si="9"/>
        <v>0</v>
      </c>
      <c r="N124" s="34" t="s">
        <v>22</v>
      </c>
      <c r="O124" s="52"/>
    </row>
    <row r="125" spans="1:15" s="43" customFormat="1" ht="37.5" x14ac:dyDescent="0.25">
      <c r="A125" s="34">
        <v>120</v>
      </c>
      <c r="B125" s="41">
        <v>1026966</v>
      </c>
      <c r="C125" s="34" t="s">
        <v>25</v>
      </c>
      <c r="D125" s="42" t="s">
        <v>116</v>
      </c>
      <c r="E125" s="36" t="s">
        <v>257</v>
      </c>
      <c r="F125" s="17">
        <v>1</v>
      </c>
      <c r="G125" s="46">
        <f t="shared" si="10"/>
        <v>16948.800000000003</v>
      </c>
      <c r="H125" s="46">
        <v>18982.656000000003</v>
      </c>
      <c r="I125" s="37">
        <f t="shared" si="11"/>
        <v>16948.800000000003</v>
      </c>
      <c r="J125" s="37">
        <f t="shared" si="12"/>
        <v>18982.656000000003</v>
      </c>
      <c r="K125" s="48"/>
      <c r="L125" s="38">
        <f t="shared" si="8"/>
        <v>0</v>
      </c>
      <c r="M125" s="39">
        <f t="shared" si="9"/>
        <v>0</v>
      </c>
      <c r="N125" s="34" t="s">
        <v>22</v>
      </c>
      <c r="O125" s="52"/>
    </row>
    <row r="126" spans="1:15" s="43" customFormat="1" ht="18.75" x14ac:dyDescent="0.25">
      <c r="A126" s="34">
        <v>121</v>
      </c>
      <c r="B126" s="41">
        <v>1026967</v>
      </c>
      <c r="C126" s="34" t="s">
        <v>25</v>
      </c>
      <c r="D126" s="42" t="s">
        <v>191</v>
      </c>
      <c r="E126" s="36" t="s">
        <v>257</v>
      </c>
      <c r="F126" s="17">
        <v>4</v>
      </c>
      <c r="G126" s="46">
        <f t="shared" si="10"/>
        <v>374.1964285714285</v>
      </c>
      <c r="H126" s="46">
        <v>419.09999999999991</v>
      </c>
      <c r="I126" s="37">
        <f t="shared" si="11"/>
        <v>1496.785714285714</v>
      </c>
      <c r="J126" s="37">
        <f t="shared" si="12"/>
        <v>1676.3999999999996</v>
      </c>
      <c r="K126" s="48"/>
      <c r="L126" s="38">
        <f t="shared" si="8"/>
        <v>0</v>
      </c>
      <c r="M126" s="39">
        <f t="shared" si="9"/>
        <v>0</v>
      </c>
      <c r="N126" s="34" t="s">
        <v>22</v>
      </c>
      <c r="O126" s="52"/>
    </row>
    <row r="127" spans="1:15" s="43" customFormat="1" ht="18.75" x14ac:dyDescent="0.25">
      <c r="A127" s="34">
        <v>122</v>
      </c>
      <c r="B127" s="41">
        <v>1026968</v>
      </c>
      <c r="C127" s="34" t="s">
        <v>25</v>
      </c>
      <c r="D127" s="42" t="s">
        <v>335</v>
      </c>
      <c r="E127" s="36" t="s">
        <v>257</v>
      </c>
      <c r="F127" s="17">
        <v>4</v>
      </c>
      <c r="G127" s="46">
        <f t="shared" si="10"/>
        <v>456.81428571428552</v>
      </c>
      <c r="H127" s="46">
        <v>511.63199999999983</v>
      </c>
      <c r="I127" s="37">
        <f t="shared" si="11"/>
        <v>1827.2571428571421</v>
      </c>
      <c r="J127" s="37">
        <f t="shared" si="12"/>
        <v>2046.5279999999993</v>
      </c>
      <c r="K127" s="48"/>
      <c r="L127" s="38">
        <f t="shared" si="8"/>
        <v>0</v>
      </c>
      <c r="M127" s="39">
        <f t="shared" si="9"/>
        <v>0</v>
      </c>
      <c r="N127" s="34" t="s">
        <v>22</v>
      </c>
      <c r="O127" s="52"/>
    </row>
    <row r="128" spans="1:15" s="43" customFormat="1" ht="18.75" x14ac:dyDescent="0.25">
      <c r="A128" s="34">
        <v>123</v>
      </c>
      <c r="B128" s="41">
        <v>1026969</v>
      </c>
      <c r="C128" s="34" t="s">
        <v>25</v>
      </c>
      <c r="D128" s="42" t="s">
        <v>336</v>
      </c>
      <c r="E128" s="36" t="s">
        <v>257</v>
      </c>
      <c r="F128" s="17">
        <v>3</v>
      </c>
      <c r="G128" s="46">
        <f t="shared" si="10"/>
        <v>502.49571428571426</v>
      </c>
      <c r="H128" s="46">
        <v>562.79520000000002</v>
      </c>
      <c r="I128" s="37">
        <f t="shared" si="11"/>
        <v>1507.4871428571428</v>
      </c>
      <c r="J128" s="37">
        <f t="shared" si="12"/>
        <v>1688.3856000000001</v>
      </c>
      <c r="K128" s="48"/>
      <c r="L128" s="38">
        <f t="shared" si="8"/>
        <v>0</v>
      </c>
      <c r="M128" s="39">
        <f t="shared" si="9"/>
        <v>0</v>
      </c>
      <c r="N128" s="34" t="s">
        <v>22</v>
      </c>
      <c r="O128" s="52"/>
    </row>
    <row r="129" spans="1:15" s="43" customFormat="1" ht="18.75" x14ac:dyDescent="0.25">
      <c r="A129" s="34">
        <v>124</v>
      </c>
      <c r="B129" s="41">
        <v>1026970</v>
      </c>
      <c r="C129" s="34" t="s">
        <v>25</v>
      </c>
      <c r="D129" s="42" t="s">
        <v>337</v>
      </c>
      <c r="E129" s="36" t="s">
        <v>257</v>
      </c>
      <c r="F129" s="17">
        <v>4</v>
      </c>
      <c r="G129" s="46">
        <f t="shared" si="10"/>
        <v>411.13285714285706</v>
      </c>
      <c r="H129" s="46">
        <v>460.46879999999987</v>
      </c>
      <c r="I129" s="37">
        <f t="shared" si="11"/>
        <v>1644.5314285714283</v>
      </c>
      <c r="J129" s="37">
        <f t="shared" si="12"/>
        <v>1841.8751999999995</v>
      </c>
      <c r="K129" s="48"/>
      <c r="L129" s="38">
        <f t="shared" si="8"/>
        <v>0</v>
      </c>
      <c r="M129" s="39">
        <f t="shared" si="9"/>
        <v>0</v>
      </c>
      <c r="N129" s="34" t="s">
        <v>22</v>
      </c>
      <c r="O129" s="52"/>
    </row>
    <row r="130" spans="1:15" s="43" customFormat="1" ht="18.75" x14ac:dyDescent="0.25">
      <c r="A130" s="34">
        <v>125</v>
      </c>
      <c r="B130" s="41">
        <v>1026971</v>
      </c>
      <c r="C130" s="34" t="s">
        <v>25</v>
      </c>
      <c r="D130" s="42" t="s">
        <v>338</v>
      </c>
      <c r="E130" s="36" t="s">
        <v>257</v>
      </c>
      <c r="F130" s="17">
        <v>4</v>
      </c>
      <c r="G130" s="46">
        <f t="shared" si="10"/>
        <v>365.45142857142849</v>
      </c>
      <c r="H130" s="46">
        <v>409.30559999999991</v>
      </c>
      <c r="I130" s="37">
        <f t="shared" si="11"/>
        <v>1461.805714285714</v>
      </c>
      <c r="J130" s="37">
        <f t="shared" si="12"/>
        <v>1637.2223999999997</v>
      </c>
      <c r="K130" s="48"/>
      <c r="L130" s="38">
        <f t="shared" si="8"/>
        <v>0</v>
      </c>
      <c r="M130" s="39">
        <f t="shared" si="9"/>
        <v>0</v>
      </c>
      <c r="N130" s="34" t="s">
        <v>22</v>
      </c>
      <c r="O130" s="52"/>
    </row>
    <row r="131" spans="1:15" s="43" customFormat="1" ht="18.75" x14ac:dyDescent="0.25">
      <c r="A131" s="34">
        <v>126</v>
      </c>
      <c r="B131" s="41">
        <v>1026973</v>
      </c>
      <c r="C131" s="34" t="s">
        <v>25</v>
      </c>
      <c r="D131" s="42" t="s">
        <v>339</v>
      </c>
      <c r="E131" s="36" t="s">
        <v>257</v>
      </c>
      <c r="F131" s="17">
        <v>4</v>
      </c>
      <c r="G131" s="46">
        <f t="shared" si="10"/>
        <v>456.81428571428552</v>
      </c>
      <c r="H131" s="46">
        <v>511.63199999999983</v>
      </c>
      <c r="I131" s="37">
        <f t="shared" si="11"/>
        <v>1827.2571428571421</v>
      </c>
      <c r="J131" s="37">
        <f t="shared" si="12"/>
        <v>2046.5279999999993</v>
      </c>
      <c r="K131" s="48"/>
      <c r="L131" s="38">
        <f t="shared" si="8"/>
        <v>0</v>
      </c>
      <c r="M131" s="39">
        <f t="shared" si="9"/>
        <v>0</v>
      </c>
      <c r="N131" s="34" t="s">
        <v>22</v>
      </c>
      <c r="O131" s="52"/>
    </row>
    <row r="132" spans="1:15" s="43" customFormat="1" ht="18.75" x14ac:dyDescent="0.25">
      <c r="A132" s="34">
        <v>127</v>
      </c>
      <c r="B132" s="41">
        <v>1026974</v>
      </c>
      <c r="C132" s="34" t="s">
        <v>25</v>
      </c>
      <c r="D132" s="42" t="s">
        <v>340</v>
      </c>
      <c r="E132" s="36" t="s">
        <v>257</v>
      </c>
      <c r="F132" s="17">
        <v>4</v>
      </c>
      <c r="G132" s="46">
        <f t="shared" si="10"/>
        <v>685.22142857142842</v>
      </c>
      <c r="H132" s="46">
        <v>767.44799999999987</v>
      </c>
      <c r="I132" s="37">
        <f t="shared" si="11"/>
        <v>2740.8857142857137</v>
      </c>
      <c r="J132" s="37">
        <f t="shared" si="12"/>
        <v>3069.7919999999995</v>
      </c>
      <c r="K132" s="48"/>
      <c r="L132" s="38">
        <f t="shared" si="8"/>
        <v>0</v>
      </c>
      <c r="M132" s="39">
        <f t="shared" si="9"/>
        <v>0</v>
      </c>
      <c r="N132" s="34" t="s">
        <v>22</v>
      </c>
      <c r="O132" s="52"/>
    </row>
    <row r="133" spans="1:15" s="43" customFormat="1" ht="18.75" x14ac:dyDescent="0.25">
      <c r="A133" s="34">
        <v>128</v>
      </c>
      <c r="B133" s="41">
        <v>1026975</v>
      </c>
      <c r="C133" s="34" t="s">
        <v>25</v>
      </c>
      <c r="D133" s="42" t="s">
        <v>341</v>
      </c>
      <c r="E133" s="36" t="s">
        <v>257</v>
      </c>
      <c r="F133" s="17">
        <v>4</v>
      </c>
      <c r="G133" s="46">
        <f t="shared" si="10"/>
        <v>639.54</v>
      </c>
      <c r="H133" s="46">
        <v>716.2847999999999</v>
      </c>
      <c r="I133" s="37">
        <f t="shared" si="11"/>
        <v>2558.16</v>
      </c>
      <c r="J133" s="37">
        <f t="shared" si="12"/>
        <v>2865.1391999999996</v>
      </c>
      <c r="K133" s="48"/>
      <c r="L133" s="38">
        <f t="shared" si="8"/>
        <v>0</v>
      </c>
      <c r="M133" s="39">
        <f t="shared" si="9"/>
        <v>0</v>
      </c>
      <c r="N133" s="34" t="s">
        <v>22</v>
      </c>
      <c r="O133" s="52"/>
    </row>
    <row r="134" spans="1:15" s="43" customFormat="1" ht="18.75" x14ac:dyDescent="0.25">
      <c r="A134" s="34">
        <v>129</v>
      </c>
      <c r="B134" s="41">
        <v>1026976</v>
      </c>
      <c r="C134" s="34" t="s">
        <v>25</v>
      </c>
      <c r="D134" s="42" t="s">
        <v>342</v>
      </c>
      <c r="E134" s="36" t="s">
        <v>257</v>
      </c>
      <c r="F134" s="17">
        <v>4</v>
      </c>
      <c r="G134" s="46">
        <f t="shared" si="10"/>
        <v>502.49571428571426</v>
      </c>
      <c r="H134" s="46">
        <v>562.79520000000002</v>
      </c>
      <c r="I134" s="37">
        <f t="shared" si="11"/>
        <v>2009.982857142857</v>
      </c>
      <c r="J134" s="37">
        <f t="shared" si="12"/>
        <v>2251.1808000000001</v>
      </c>
      <c r="K134" s="48"/>
      <c r="L134" s="38">
        <f t="shared" ref="L134:L195" si="13">K134*F134</f>
        <v>0</v>
      </c>
      <c r="M134" s="39">
        <f t="shared" ref="M134:M195" si="14">L134*1.12</f>
        <v>0</v>
      </c>
      <c r="N134" s="34" t="s">
        <v>22</v>
      </c>
      <c r="O134" s="52"/>
    </row>
    <row r="135" spans="1:15" s="43" customFormat="1" ht="18.75" x14ac:dyDescent="0.25">
      <c r="A135" s="34">
        <v>130</v>
      </c>
      <c r="B135" s="41">
        <v>1026977</v>
      </c>
      <c r="C135" s="34" t="s">
        <v>25</v>
      </c>
      <c r="D135" s="42" t="s">
        <v>343</v>
      </c>
      <c r="E135" s="36" t="s">
        <v>257</v>
      </c>
      <c r="F135" s="17">
        <v>3</v>
      </c>
      <c r="G135" s="46">
        <f t="shared" ref="G135:G196" si="15">H135/112*100</f>
        <v>601.91999999999996</v>
      </c>
      <c r="H135" s="46">
        <v>674.15039999999999</v>
      </c>
      <c r="I135" s="37">
        <f t="shared" ref="I135:I196" si="16">G135*F135</f>
        <v>1805.7599999999998</v>
      </c>
      <c r="J135" s="37">
        <f t="shared" ref="J135:J196" si="17">H135*F135</f>
        <v>2022.4512</v>
      </c>
      <c r="K135" s="48"/>
      <c r="L135" s="38">
        <f t="shared" si="13"/>
        <v>0</v>
      </c>
      <c r="M135" s="39">
        <f t="shared" si="14"/>
        <v>0</v>
      </c>
      <c r="N135" s="34" t="s">
        <v>22</v>
      </c>
      <c r="O135" s="52"/>
    </row>
    <row r="136" spans="1:15" s="43" customFormat="1" ht="18.75" x14ac:dyDescent="0.25">
      <c r="A136" s="34">
        <v>131</v>
      </c>
      <c r="B136" s="41">
        <v>1027019</v>
      </c>
      <c r="C136" s="34" t="s">
        <v>25</v>
      </c>
      <c r="D136" s="42" t="s">
        <v>344</v>
      </c>
      <c r="E136" s="36" t="s">
        <v>257</v>
      </c>
      <c r="F136" s="17">
        <v>2</v>
      </c>
      <c r="G136" s="46">
        <f t="shared" si="15"/>
        <v>2537.8571428571427</v>
      </c>
      <c r="H136" s="46">
        <v>2842.3999999999996</v>
      </c>
      <c r="I136" s="37">
        <f t="shared" si="16"/>
        <v>5075.7142857142853</v>
      </c>
      <c r="J136" s="37">
        <f t="shared" si="17"/>
        <v>5684.7999999999993</v>
      </c>
      <c r="K136" s="48"/>
      <c r="L136" s="38">
        <f t="shared" si="13"/>
        <v>0</v>
      </c>
      <c r="M136" s="39">
        <f t="shared" si="14"/>
        <v>0</v>
      </c>
      <c r="N136" s="34" t="s">
        <v>22</v>
      </c>
      <c r="O136" s="52"/>
    </row>
    <row r="137" spans="1:15" s="43" customFormat="1" ht="56.25" x14ac:dyDescent="0.25">
      <c r="A137" s="34">
        <v>132</v>
      </c>
      <c r="B137" s="41">
        <v>1027331</v>
      </c>
      <c r="C137" s="34" t="s">
        <v>25</v>
      </c>
      <c r="D137" s="42" t="s">
        <v>345</v>
      </c>
      <c r="E137" s="36" t="s">
        <v>232</v>
      </c>
      <c r="F137" s="17">
        <v>217</v>
      </c>
      <c r="G137" s="46">
        <f t="shared" si="15"/>
        <v>39.285714285714285</v>
      </c>
      <c r="H137" s="46">
        <v>44</v>
      </c>
      <c r="I137" s="37">
        <f t="shared" si="16"/>
        <v>8525</v>
      </c>
      <c r="J137" s="37">
        <f t="shared" si="17"/>
        <v>9548</v>
      </c>
      <c r="K137" s="48"/>
      <c r="L137" s="38">
        <f t="shared" si="13"/>
        <v>0</v>
      </c>
      <c r="M137" s="39">
        <f t="shared" si="14"/>
        <v>0</v>
      </c>
      <c r="N137" s="34" t="s">
        <v>22</v>
      </c>
      <c r="O137" s="52"/>
    </row>
    <row r="138" spans="1:15" s="43" customFormat="1" ht="18.75" x14ac:dyDescent="0.25">
      <c r="A138" s="34">
        <v>133</v>
      </c>
      <c r="B138" s="41">
        <v>1028129</v>
      </c>
      <c r="C138" s="34" t="s">
        <v>25</v>
      </c>
      <c r="D138" s="42" t="s">
        <v>346</v>
      </c>
      <c r="E138" s="36" t="s">
        <v>257</v>
      </c>
      <c r="F138" s="17">
        <v>10</v>
      </c>
      <c r="G138" s="46">
        <f t="shared" si="15"/>
        <v>43.410714285714292</v>
      </c>
      <c r="H138" s="46">
        <v>48.620000000000005</v>
      </c>
      <c r="I138" s="37">
        <f t="shared" si="16"/>
        <v>434.10714285714289</v>
      </c>
      <c r="J138" s="37">
        <f t="shared" si="17"/>
        <v>486.20000000000005</v>
      </c>
      <c r="K138" s="48"/>
      <c r="L138" s="38">
        <f t="shared" si="13"/>
        <v>0</v>
      </c>
      <c r="M138" s="39">
        <f t="shared" si="14"/>
        <v>0</v>
      </c>
      <c r="N138" s="34" t="s">
        <v>22</v>
      </c>
      <c r="O138" s="52"/>
    </row>
    <row r="139" spans="1:15" s="43" customFormat="1" ht="37.5" x14ac:dyDescent="0.25">
      <c r="A139" s="34">
        <v>134</v>
      </c>
      <c r="B139" s="41">
        <v>1029249</v>
      </c>
      <c r="C139" s="34" t="s">
        <v>25</v>
      </c>
      <c r="D139" s="42" t="s">
        <v>347</v>
      </c>
      <c r="E139" s="36" t="s">
        <v>257</v>
      </c>
      <c r="F139" s="17">
        <v>1</v>
      </c>
      <c r="G139" s="46">
        <f t="shared" si="15"/>
        <v>18726.910714285714</v>
      </c>
      <c r="H139" s="46">
        <v>20974.14</v>
      </c>
      <c r="I139" s="37">
        <f t="shared" si="16"/>
        <v>18726.910714285714</v>
      </c>
      <c r="J139" s="37">
        <f t="shared" si="17"/>
        <v>20974.14</v>
      </c>
      <c r="K139" s="48"/>
      <c r="L139" s="38">
        <f t="shared" si="13"/>
        <v>0</v>
      </c>
      <c r="M139" s="39">
        <f t="shared" si="14"/>
        <v>0</v>
      </c>
      <c r="N139" s="34" t="s">
        <v>22</v>
      </c>
      <c r="O139" s="52"/>
    </row>
    <row r="140" spans="1:15" s="43" customFormat="1" ht="18.75" x14ac:dyDescent="0.25">
      <c r="A140" s="34">
        <v>135</v>
      </c>
      <c r="B140" s="41">
        <v>1029353</v>
      </c>
      <c r="C140" s="34" t="s">
        <v>25</v>
      </c>
      <c r="D140" s="42" t="s">
        <v>348</v>
      </c>
      <c r="E140" s="36" t="s">
        <v>257</v>
      </c>
      <c r="F140" s="17">
        <v>1</v>
      </c>
      <c r="G140" s="46">
        <f t="shared" si="15"/>
        <v>44520.535714285717</v>
      </c>
      <c r="H140" s="46">
        <v>49863</v>
      </c>
      <c r="I140" s="37">
        <f t="shared" si="16"/>
        <v>44520.535714285717</v>
      </c>
      <c r="J140" s="37">
        <f t="shared" si="17"/>
        <v>49863</v>
      </c>
      <c r="K140" s="48"/>
      <c r="L140" s="38">
        <f t="shared" si="13"/>
        <v>0</v>
      </c>
      <c r="M140" s="39">
        <f t="shared" si="14"/>
        <v>0</v>
      </c>
      <c r="N140" s="34" t="s">
        <v>22</v>
      </c>
      <c r="O140" s="52"/>
    </row>
    <row r="141" spans="1:15" s="43" customFormat="1" ht="37.5" x14ac:dyDescent="0.25">
      <c r="A141" s="34">
        <v>137</v>
      </c>
      <c r="B141" s="41">
        <v>1030941</v>
      </c>
      <c r="C141" s="34" t="s">
        <v>25</v>
      </c>
      <c r="D141" s="42" t="s">
        <v>350</v>
      </c>
      <c r="E141" s="36" t="s">
        <v>257</v>
      </c>
      <c r="F141" s="17">
        <v>1</v>
      </c>
      <c r="G141" s="46">
        <f t="shared" si="15"/>
        <v>18571.428571428572</v>
      </c>
      <c r="H141" s="46">
        <v>20800</v>
      </c>
      <c r="I141" s="37">
        <f t="shared" si="16"/>
        <v>18571.428571428572</v>
      </c>
      <c r="J141" s="37">
        <f t="shared" si="17"/>
        <v>20800</v>
      </c>
      <c r="K141" s="48"/>
      <c r="L141" s="38">
        <f t="shared" si="13"/>
        <v>0</v>
      </c>
      <c r="M141" s="39">
        <f t="shared" si="14"/>
        <v>0</v>
      </c>
      <c r="N141" s="34" t="s">
        <v>22</v>
      </c>
      <c r="O141" s="52"/>
    </row>
    <row r="142" spans="1:15" s="43" customFormat="1" ht="18.75" x14ac:dyDescent="0.25">
      <c r="A142" s="34">
        <v>138</v>
      </c>
      <c r="B142" s="41">
        <v>1031077</v>
      </c>
      <c r="C142" s="34" t="s">
        <v>25</v>
      </c>
      <c r="D142" s="42" t="s">
        <v>117</v>
      </c>
      <c r="E142" s="36" t="s">
        <v>257</v>
      </c>
      <c r="F142" s="17">
        <v>3</v>
      </c>
      <c r="G142" s="46">
        <f t="shared" si="15"/>
        <v>1428.5714285714282</v>
      </c>
      <c r="H142" s="46">
        <v>1599.9999999999995</v>
      </c>
      <c r="I142" s="37">
        <f t="shared" si="16"/>
        <v>4285.7142857142844</v>
      </c>
      <c r="J142" s="37">
        <f t="shared" si="17"/>
        <v>4799.9999999999982</v>
      </c>
      <c r="K142" s="48"/>
      <c r="L142" s="38">
        <f t="shared" si="13"/>
        <v>0</v>
      </c>
      <c r="M142" s="39">
        <f t="shared" si="14"/>
        <v>0</v>
      </c>
      <c r="N142" s="34" t="s">
        <v>22</v>
      </c>
      <c r="O142" s="52"/>
    </row>
    <row r="143" spans="1:15" s="43" customFormat="1" ht="37.5" x14ac:dyDescent="0.25">
      <c r="A143" s="34">
        <v>139</v>
      </c>
      <c r="B143" s="41">
        <v>1031078</v>
      </c>
      <c r="C143" s="34" t="s">
        <v>25</v>
      </c>
      <c r="D143" s="42" t="s">
        <v>118</v>
      </c>
      <c r="E143" s="36" t="s">
        <v>257</v>
      </c>
      <c r="F143" s="17">
        <v>6</v>
      </c>
      <c r="G143" s="46">
        <f t="shared" si="15"/>
        <v>70.571428571428569</v>
      </c>
      <c r="H143" s="46">
        <v>79.039999999999992</v>
      </c>
      <c r="I143" s="37">
        <f t="shared" si="16"/>
        <v>423.42857142857144</v>
      </c>
      <c r="J143" s="37">
        <f t="shared" si="17"/>
        <v>474.23999999999995</v>
      </c>
      <c r="K143" s="48"/>
      <c r="L143" s="38">
        <f t="shared" si="13"/>
        <v>0</v>
      </c>
      <c r="M143" s="39">
        <f t="shared" si="14"/>
        <v>0</v>
      </c>
      <c r="N143" s="34" t="s">
        <v>22</v>
      </c>
      <c r="O143" s="52"/>
    </row>
    <row r="144" spans="1:15" s="43" customFormat="1" ht="18.75" x14ac:dyDescent="0.25">
      <c r="A144" s="34">
        <v>140</v>
      </c>
      <c r="B144" s="41">
        <v>1031079</v>
      </c>
      <c r="C144" s="34" t="s">
        <v>25</v>
      </c>
      <c r="D144" s="42" t="s">
        <v>202</v>
      </c>
      <c r="E144" s="36" t="s">
        <v>257</v>
      </c>
      <c r="F144" s="17">
        <v>24</v>
      </c>
      <c r="G144" s="46">
        <f t="shared" si="15"/>
        <v>1428.5714285714282</v>
      </c>
      <c r="H144" s="46">
        <v>1599.9999999999995</v>
      </c>
      <c r="I144" s="37">
        <f t="shared" si="16"/>
        <v>34285.714285714275</v>
      </c>
      <c r="J144" s="37">
        <f t="shared" si="17"/>
        <v>38399.999999999985</v>
      </c>
      <c r="K144" s="48"/>
      <c r="L144" s="38">
        <f t="shared" si="13"/>
        <v>0</v>
      </c>
      <c r="M144" s="39">
        <f t="shared" si="14"/>
        <v>0</v>
      </c>
      <c r="N144" s="34" t="s">
        <v>22</v>
      </c>
      <c r="O144" s="52"/>
    </row>
    <row r="145" spans="1:15" s="43" customFormat="1" ht="37.5" x14ac:dyDescent="0.25">
      <c r="A145" s="34">
        <v>141</v>
      </c>
      <c r="B145" s="41">
        <v>1031080</v>
      </c>
      <c r="C145" s="34" t="s">
        <v>25</v>
      </c>
      <c r="D145" s="42" t="s">
        <v>119</v>
      </c>
      <c r="E145" s="36" t="s">
        <v>257</v>
      </c>
      <c r="F145" s="17">
        <v>2</v>
      </c>
      <c r="G145" s="46">
        <f t="shared" si="15"/>
        <v>58.628571428571419</v>
      </c>
      <c r="H145" s="46">
        <v>65.663999999999987</v>
      </c>
      <c r="I145" s="37">
        <f t="shared" si="16"/>
        <v>117.25714285714284</v>
      </c>
      <c r="J145" s="37">
        <f t="shared" si="17"/>
        <v>131.32799999999997</v>
      </c>
      <c r="K145" s="48"/>
      <c r="L145" s="38">
        <f t="shared" si="13"/>
        <v>0</v>
      </c>
      <c r="M145" s="39">
        <f t="shared" si="14"/>
        <v>0</v>
      </c>
      <c r="N145" s="34" t="s">
        <v>22</v>
      </c>
      <c r="O145" s="52"/>
    </row>
    <row r="146" spans="1:15" s="43" customFormat="1" ht="18.75" x14ac:dyDescent="0.25">
      <c r="A146" s="34">
        <v>142</v>
      </c>
      <c r="B146" s="41">
        <v>1032825</v>
      </c>
      <c r="C146" s="34" t="s">
        <v>25</v>
      </c>
      <c r="D146" s="42" t="s">
        <v>125</v>
      </c>
      <c r="E146" s="36" t="s">
        <v>257</v>
      </c>
      <c r="F146" s="17">
        <v>2</v>
      </c>
      <c r="G146" s="46">
        <f t="shared" si="15"/>
        <v>22799.999999999993</v>
      </c>
      <c r="H146" s="46">
        <v>25535.999999999993</v>
      </c>
      <c r="I146" s="37">
        <f t="shared" si="16"/>
        <v>45599.999999999985</v>
      </c>
      <c r="J146" s="37">
        <f t="shared" si="17"/>
        <v>51071.999999999985</v>
      </c>
      <c r="K146" s="48"/>
      <c r="L146" s="38">
        <f t="shared" si="13"/>
        <v>0</v>
      </c>
      <c r="M146" s="39">
        <f t="shared" si="14"/>
        <v>0</v>
      </c>
      <c r="N146" s="34" t="s">
        <v>22</v>
      </c>
      <c r="O146" s="52"/>
    </row>
    <row r="147" spans="1:15" s="43" customFormat="1" ht="37.5" x14ac:dyDescent="0.25">
      <c r="A147" s="34">
        <v>143</v>
      </c>
      <c r="B147" s="41">
        <v>1032861</v>
      </c>
      <c r="C147" s="34" t="s">
        <v>25</v>
      </c>
      <c r="D147" s="42" t="s">
        <v>120</v>
      </c>
      <c r="E147" s="36" t="s">
        <v>257</v>
      </c>
      <c r="F147" s="17">
        <v>2</v>
      </c>
      <c r="G147" s="46">
        <f t="shared" si="15"/>
        <v>47423.999999999993</v>
      </c>
      <c r="H147" s="46">
        <v>53114.87999999999</v>
      </c>
      <c r="I147" s="37">
        <f t="shared" si="16"/>
        <v>94847.999999999985</v>
      </c>
      <c r="J147" s="37">
        <f t="shared" si="17"/>
        <v>106229.75999999998</v>
      </c>
      <c r="K147" s="48"/>
      <c r="L147" s="38">
        <f t="shared" si="13"/>
        <v>0</v>
      </c>
      <c r="M147" s="39">
        <f t="shared" si="14"/>
        <v>0</v>
      </c>
      <c r="N147" s="34" t="s">
        <v>22</v>
      </c>
      <c r="O147" s="52"/>
    </row>
    <row r="148" spans="1:15" s="43" customFormat="1" ht="18.75" x14ac:dyDescent="0.25">
      <c r="A148" s="34">
        <v>144</v>
      </c>
      <c r="B148" s="41">
        <v>1032862</v>
      </c>
      <c r="C148" s="34" t="s">
        <v>25</v>
      </c>
      <c r="D148" s="42" t="s">
        <v>121</v>
      </c>
      <c r="E148" s="36" t="s">
        <v>257</v>
      </c>
      <c r="F148" s="17">
        <v>2</v>
      </c>
      <c r="G148" s="46">
        <f t="shared" si="15"/>
        <v>0.89285714285714279</v>
      </c>
      <c r="H148" s="46">
        <v>1</v>
      </c>
      <c r="I148" s="37">
        <f t="shared" si="16"/>
        <v>1.7857142857142856</v>
      </c>
      <c r="J148" s="37">
        <f t="shared" si="17"/>
        <v>2</v>
      </c>
      <c r="K148" s="48"/>
      <c r="L148" s="38">
        <f t="shared" si="13"/>
        <v>0</v>
      </c>
      <c r="M148" s="39">
        <f t="shared" si="14"/>
        <v>0</v>
      </c>
      <c r="N148" s="34" t="s">
        <v>22</v>
      </c>
      <c r="O148" s="52"/>
    </row>
    <row r="149" spans="1:15" s="43" customFormat="1" ht="18.75" x14ac:dyDescent="0.25">
      <c r="A149" s="34">
        <v>145</v>
      </c>
      <c r="B149" s="41">
        <v>1032863</v>
      </c>
      <c r="C149" s="34" t="s">
        <v>25</v>
      </c>
      <c r="D149" s="42" t="s">
        <v>122</v>
      </c>
      <c r="E149" s="36" t="s">
        <v>257</v>
      </c>
      <c r="F149" s="17">
        <v>2</v>
      </c>
      <c r="G149" s="46">
        <f t="shared" si="15"/>
        <v>0.89285714285714279</v>
      </c>
      <c r="H149" s="46">
        <v>1</v>
      </c>
      <c r="I149" s="37">
        <f t="shared" si="16"/>
        <v>1.7857142857142856</v>
      </c>
      <c r="J149" s="37">
        <f t="shared" si="17"/>
        <v>2</v>
      </c>
      <c r="K149" s="48"/>
      <c r="L149" s="38">
        <f t="shared" si="13"/>
        <v>0</v>
      </c>
      <c r="M149" s="39">
        <f t="shared" si="14"/>
        <v>0</v>
      </c>
      <c r="N149" s="34" t="s">
        <v>22</v>
      </c>
      <c r="O149" s="52"/>
    </row>
    <row r="150" spans="1:15" s="43" customFormat="1" ht="37.5" x14ac:dyDescent="0.25">
      <c r="A150" s="34">
        <v>146</v>
      </c>
      <c r="B150" s="41">
        <v>1032872</v>
      </c>
      <c r="C150" s="34" t="s">
        <v>25</v>
      </c>
      <c r="D150" s="42" t="s">
        <v>203</v>
      </c>
      <c r="E150" s="36" t="s">
        <v>257</v>
      </c>
      <c r="F150" s="17">
        <v>1</v>
      </c>
      <c r="G150" s="46">
        <f t="shared" si="15"/>
        <v>64300.799999999981</v>
      </c>
      <c r="H150" s="46">
        <v>72016.895999999979</v>
      </c>
      <c r="I150" s="37">
        <f t="shared" si="16"/>
        <v>64300.799999999981</v>
      </c>
      <c r="J150" s="37">
        <f t="shared" si="17"/>
        <v>72016.895999999979</v>
      </c>
      <c r="K150" s="48"/>
      <c r="L150" s="38">
        <f t="shared" si="13"/>
        <v>0</v>
      </c>
      <c r="M150" s="39">
        <f t="shared" si="14"/>
        <v>0</v>
      </c>
      <c r="N150" s="34" t="s">
        <v>22</v>
      </c>
      <c r="O150" s="52"/>
    </row>
    <row r="151" spans="1:15" s="43" customFormat="1" ht="37.5" x14ac:dyDescent="0.25">
      <c r="A151" s="34">
        <v>147</v>
      </c>
      <c r="B151" s="41">
        <v>1034429</v>
      </c>
      <c r="C151" s="34" t="s">
        <v>25</v>
      </c>
      <c r="D151" s="42" t="s">
        <v>206</v>
      </c>
      <c r="E151" s="36" t="s">
        <v>257</v>
      </c>
      <c r="F151" s="17">
        <v>1</v>
      </c>
      <c r="G151" s="46">
        <f t="shared" si="15"/>
        <v>1939.9999999999995</v>
      </c>
      <c r="H151" s="46">
        <v>2172.7999999999993</v>
      </c>
      <c r="I151" s="37">
        <f t="shared" si="16"/>
        <v>1939.9999999999995</v>
      </c>
      <c r="J151" s="37">
        <f t="shared" si="17"/>
        <v>2172.7999999999993</v>
      </c>
      <c r="K151" s="48"/>
      <c r="L151" s="38">
        <f t="shared" si="13"/>
        <v>0</v>
      </c>
      <c r="M151" s="39">
        <f t="shared" si="14"/>
        <v>0</v>
      </c>
      <c r="N151" s="34" t="s">
        <v>22</v>
      </c>
      <c r="O151" s="52"/>
    </row>
    <row r="152" spans="1:15" s="43" customFormat="1" ht="18.75" x14ac:dyDescent="0.25">
      <c r="A152" s="34">
        <v>148</v>
      </c>
      <c r="B152" s="41">
        <v>1034431</v>
      </c>
      <c r="C152" s="34" t="s">
        <v>25</v>
      </c>
      <c r="D152" s="42" t="s">
        <v>207</v>
      </c>
      <c r="E152" s="36" t="s">
        <v>257</v>
      </c>
      <c r="F152" s="17">
        <v>1</v>
      </c>
      <c r="G152" s="46">
        <f t="shared" si="15"/>
        <v>210.62857142857138</v>
      </c>
      <c r="H152" s="46">
        <v>235.90399999999994</v>
      </c>
      <c r="I152" s="37">
        <f t="shared" si="16"/>
        <v>210.62857142857138</v>
      </c>
      <c r="J152" s="37">
        <f t="shared" si="17"/>
        <v>235.90399999999994</v>
      </c>
      <c r="K152" s="48"/>
      <c r="L152" s="38">
        <f t="shared" si="13"/>
        <v>0</v>
      </c>
      <c r="M152" s="39">
        <f t="shared" si="14"/>
        <v>0</v>
      </c>
      <c r="N152" s="34" t="s">
        <v>22</v>
      </c>
      <c r="O152" s="52"/>
    </row>
    <row r="153" spans="1:15" s="43" customFormat="1" ht="18.75" x14ac:dyDescent="0.25">
      <c r="A153" s="34">
        <v>149</v>
      </c>
      <c r="B153" s="41">
        <v>1034432</v>
      </c>
      <c r="C153" s="34" t="s">
        <v>25</v>
      </c>
      <c r="D153" s="42" t="s">
        <v>208</v>
      </c>
      <c r="E153" s="36" t="s">
        <v>257</v>
      </c>
      <c r="F153" s="17">
        <v>1</v>
      </c>
      <c r="G153" s="46">
        <f t="shared" si="15"/>
        <v>254.05714285714285</v>
      </c>
      <c r="H153" s="46">
        <v>284.54399999999998</v>
      </c>
      <c r="I153" s="37">
        <f t="shared" si="16"/>
        <v>254.05714285714285</v>
      </c>
      <c r="J153" s="37">
        <f t="shared" si="17"/>
        <v>284.54399999999998</v>
      </c>
      <c r="K153" s="48"/>
      <c r="L153" s="38">
        <f t="shared" si="13"/>
        <v>0</v>
      </c>
      <c r="M153" s="39">
        <f t="shared" si="14"/>
        <v>0</v>
      </c>
      <c r="N153" s="34" t="s">
        <v>22</v>
      </c>
      <c r="O153" s="52"/>
    </row>
    <row r="154" spans="1:15" s="43" customFormat="1" ht="37.5" x14ac:dyDescent="0.25">
      <c r="A154" s="34">
        <v>150</v>
      </c>
      <c r="B154" s="41">
        <v>1034434</v>
      </c>
      <c r="C154" s="34" t="s">
        <v>25</v>
      </c>
      <c r="D154" s="42" t="s">
        <v>351</v>
      </c>
      <c r="E154" s="36" t="s">
        <v>257</v>
      </c>
      <c r="F154" s="17">
        <v>1</v>
      </c>
      <c r="G154" s="46">
        <f t="shared" si="15"/>
        <v>24285.714285714279</v>
      </c>
      <c r="H154" s="46">
        <v>27199.999999999993</v>
      </c>
      <c r="I154" s="37">
        <f t="shared" si="16"/>
        <v>24285.714285714279</v>
      </c>
      <c r="J154" s="37">
        <f t="shared" si="17"/>
        <v>27199.999999999993</v>
      </c>
      <c r="K154" s="48"/>
      <c r="L154" s="38">
        <f t="shared" si="13"/>
        <v>0</v>
      </c>
      <c r="M154" s="39">
        <f t="shared" si="14"/>
        <v>0</v>
      </c>
      <c r="N154" s="34" t="s">
        <v>22</v>
      </c>
      <c r="O154" s="52"/>
    </row>
    <row r="155" spans="1:15" s="43" customFormat="1" ht="18.75" x14ac:dyDescent="0.25">
      <c r="A155" s="34">
        <v>151</v>
      </c>
      <c r="B155" s="41">
        <v>1034822</v>
      </c>
      <c r="C155" s="34" t="s">
        <v>25</v>
      </c>
      <c r="D155" s="42" t="s">
        <v>352</v>
      </c>
      <c r="E155" s="36" t="s">
        <v>257</v>
      </c>
      <c r="F155" s="17">
        <v>1</v>
      </c>
      <c r="G155" s="46">
        <f t="shared" si="15"/>
        <v>23017.142857142855</v>
      </c>
      <c r="H155" s="46">
        <v>25779.199999999997</v>
      </c>
      <c r="I155" s="37">
        <f t="shared" si="16"/>
        <v>23017.142857142855</v>
      </c>
      <c r="J155" s="37">
        <f t="shared" si="17"/>
        <v>25779.199999999997</v>
      </c>
      <c r="K155" s="48"/>
      <c r="L155" s="38">
        <f t="shared" si="13"/>
        <v>0</v>
      </c>
      <c r="M155" s="39">
        <f t="shared" si="14"/>
        <v>0</v>
      </c>
      <c r="N155" s="34" t="s">
        <v>22</v>
      </c>
      <c r="O155" s="52"/>
    </row>
    <row r="156" spans="1:15" s="43" customFormat="1" ht="18.75" x14ac:dyDescent="0.25">
      <c r="A156" s="34">
        <v>152</v>
      </c>
      <c r="B156" s="41">
        <v>1034823</v>
      </c>
      <c r="C156" s="34" t="s">
        <v>25</v>
      </c>
      <c r="D156" s="42" t="s">
        <v>353</v>
      </c>
      <c r="E156" s="36" t="s">
        <v>257</v>
      </c>
      <c r="F156" s="17">
        <v>1</v>
      </c>
      <c r="G156" s="46">
        <f t="shared" si="15"/>
        <v>15428.571428571428</v>
      </c>
      <c r="H156" s="46">
        <v>17280</v>
      </c>
      <c r="I156" s="37">
        <f t="shared" si="16"/>
        <v>15428.571428571428</v>
      </c>
      <c r="J156" s="37">
        <f t="shared" si="17"/>
        <v>17280</v>
      </c>
      <c r="K156" s="48"/>
      <c r="L156" s="38">
        <f t="shared" si="13"/>
        <v>0</v>
      </c>
      <c r="M156" s="39">
        <f t="shared" si="14"/>
        <v>0</v>
      </c>
      <c r="N156" s="34" t="s">
        <v>22</v>
      </c>
      <c r="O156" s="52"/>
    </row>
    <row r="157" spans="1:15" s="43" customFormat="1" ht="18.75" x14ac:dyDescent="0.25">
      <c r="A157" s="34">
        <v>153</v>
      </c>
      <c r="B157" s="41">
        <v>1034837</v>
      </c>
      <c r="C157" s="34" t="s">
        <v>25</v>
      </c>
      <c r="D157" s="42" t="s">
        <v>354</v>
      </c>
      <c r="E157" s="36" t="s">
        <v>257</v>
      </c>
      <c r="F157" s="17">
        <v>2</v>
      </c>
      <c r="G157" s="46">
        <f t="shared" si="15"/>
        <v>482.85714285714283</v>
      </c>
      <c r="H157" s="46">
        <v>540.79999999999995</v>
      </c>
      <c r="I157" s="37">
        <f t="shared" si="16"/>
        <v>965.71428571428567</v>
      </c>
      <c r="J157" s="37">
        <f t="shared" si="17"/>
        <v>1081.5999999999999</v>
      </c>
      <c r="K157" s="48"/>
      <c r="L157" s="38">
        <f t="shared" si="13"/>
        <v>0</v>
      </c>
      <c r="M157" s="39">
        <f t="shared" si="14"/>
        <v>0</v>
      </c>
      <c r="N157" s="34" t="s">
        <v>22</v>
      </c>
      <c r="O157" s="52"/>
    </row>
    <row r="158" spans="1:15" s="43" customFormat="1" ht="18.75" x14ac:dyDescent="0.25">
      <c r="A158" s="34">
        <v>154</v>
      </c>
      <c r="B158" s="41">
        <v>1034881</v>
      </c>
      <c r="C158" s="34" t="s">
        <v>25</v>
      </c>
      <c r="D158" s="42" t="s">
        <v>204</v>
      </c>
      <c r="E158" s="36" t="s">
        <v>257</v>
      </c>
      <c r="F158" s="17">
        <v>18</v>
      </c>
      <c r="G158" s="46">
        <f t="shared" si="15"/>
        <v>500</v>
      </c>
      <c r="H158" s="46">
        <v>560</v>
      </c>
      <c r="I158" s="37">
        <f t="shared" si="16"/>
        <v>9000</v>
      </c>
      <c r="J158" s="37">
        <f t="shared" si="17"/>
        <v>10080</v>
      </c>
      <c r="K158" s="48"/>
      <c r="L158" s="38">
        <f t="shared" si="13"/>
        <v>0</v>
      </c>
      <c r="M158" s="39">
        <f t="shared" si="14"/>
        <v>0</v>
      </c>
      <c r="N158" s="34" t="s">
        <v>22</v>
      </c>
      <c r="O158" s="52"/>
    </row>
    <row r="159" spans="1:15" s="43" customFormat="1" ht="18.75" x14ac:dyDescent="0.25">
      <c r="A159" s="34">
        <v>155</v>
      </c>
      <c r="B159" s="41">
        <v>1034882</v>
      </c>
      <c r="C159" s="34" t="s">
        <v>25</v>
      </c>
      <c r="D159" s="42" t="s">
        <v>205</v>
      </c>
      <c r="E159" s="36" t="s">
        <v>257</v>
      </c>
      <c r="F159" s="17">
        <v>64</v>
      </c>
      <c r="G159" s="46">
        <f t="shared" si="15"/>
        <v>799.99999999999977</v>
      </c>
      <c r="H159" s="46">
        <v>895.99999999999977</v>
      </c>
      <c r="I159" s="37">
        <f t="shared" si="16"/>
        <v>51199.999999999985</v>
      </c>
      <c r="J159" s="37">
        <f t="shared" si="17"/>
        <v>57343.999999999985</v>
      </c>
      <c r="K159" s="48"/>
      <c r="L159" s="38">
        <f t="shared" si="13"/>
        <v>0</v>
      </c>
      <c r="M159" s="39">
        <f t="shared" si="14"/>
        <v>0</v>
      </c>
      <c r="N159" s="34" t="s">
        <v>22</v>
      </c>
      <c r="O159" s="52"/>
    </row>
    <row r="160" spans="1:15" s="43" customFormat="1" ht="37.5" x14ac:dyDescent="0.25">
      <c r="A160" s="34">
        <v>156</v>
      </c>
      <c r="B160" s="41">
        <v>1037762</v>
      </c>
      <c r="C160" s="34" t="s">
        <v>25</v>
      </c>
      <c r="D160" s="42" t="s">
        <v>128</v>
      </c>
      <c r="E160" s="36" t="s">
        <v>257</v>
      </c>
      <c r="F160" s="17">
        <v>11</v>
      </c>
      <c r="G160" s="46">
        <f t="shared" si="15"/>
        <v>19692.119999999995</v>
      </c>
      <c r="H160" s="46">
        <v>22055.174399999996</v>
      </c>
      <c r="I160" s="37">
        <f t="shared" si="16"/>
        <v>216613.31999999995</v>
      </c>
      <c r="J160" s="37">
        <f t="shared" si="17"/>
        <v>242606.91839999997</v>
      </c>
      <c r="K160" s="48"/>
      <c r="L160" s="38">
        <f t="shared" si="13"/>
        <v>0</v>
      </c>
      <c r="M160" s="39">
        <f t="shared" si="14"/>
        <v>0</v>
      </c>
      <c r="N160" s="34" t="s">
        <v>22</v>
      </c>
      <c r="O160" s="52"/>
    </row>
    <row r="161" spans="1:15" s="43" customFormat="1" ht="37.5" x14ac:dyDescent="0.25">
      <c r="A161" s="34">
        <v>157</v>
      </c>
      <c r="B161" s="41">
        <v>1038687</v>
      </c>
      <c r="C161" s="34" t="s">
        <v>25</v>
      </c>
      <c r="D161" s="42" t="s">
        <v>126</v>
      </c>
      <c r="E161" s="36" t="s">
        <v>257</v>
      </c>
      <c r="F161" s="17">
        <v>9</v>
      </c>
      <c r="G161" s="46">
        <f t="shared" si="15"/>
        <v>1259.4285714285713</v>
      </c>
      <c r="H161" s="46">
        <v>1410.56</v>
      </c>
      <c r="I161" s="37">
        <f t="shared" si="16"/>
        <v>11334.857142857141</v>
      </c>
      <c r="J161" s="37">
        <f t="shared" si="17"/>
        <v>12695.039999999999</v>
      </c>
      <c r="K161" s="48"/>
      <c r="L161" s="38">
        <f t="shared" si="13"/>
        <v>0</v>
      </c>
      <c r="M161" s="39">
        <f t="shared" si="14"/>
        <v>0</v>
      </c>
      <c r="N161" s="34" t="s">
        <v>22</v>
      </c>
      <c r="O161" s="52"/>
    </row>
    <row r="162" spans="1:15" s="43" customFormat="1" ht="18.75" x14ac:dyDescent="0.25">
      <c r="A162" s="34">
        <v>158</v>
      </c>
      <c r="B162" s="41">
        <v>1040021</v>
      </c>
      <c r="C162" s="34" t="s">
        <v>25</v>
      </c>
      <c r="D162" s="42" t="s">
        <v>127</v>
      </c>
      <c r="E162" s="36" t="s">
        <v>257</v>
      </c>
      <c r="F162" s="17">
        <v>42</v>
      </c>
      <c r="G162" s="46">
        <f t="shared" si="15"/>
        <v>141.14285714285714</v>
      </c>
      <c r="H162" s="46">
        <v>158.07999999999998</v>
      </c>
      <c r="I162" s="37">
        <f t="shared" si="16"/>
        <v>5928</v>
      </c>
      <c r="J162" s="37">
        <f t="shared" si="17"/>
        <v>6639.36</v>
      </c>
      <c r="K162" s="48"/>
      <c r="L162" s="38">
        <f t="shared" si="13"/>
        <v>0</v>
      </c>
      <c r="M162" s="39">
        <f t="shared" si="14"/>
        <v>0</v>
      </c>
      <c r="N162" s="34" t="s">
        <v>22</v>
      </c>
      <c r="O162" s="52"/>
    </row>
    <row r="163" spans="1:15" s="43" customFormat="1" ht="37.5" x14ac:dyDescent="0.25">
      <c r="A163" s="34">
        <v>159</v>
      </c>
      <c r="B163" s="41">
        <v>1040831</v>
      </c>
      <c r="C163" s="34" t="s">
        <v>25</v>
      </c>
      <c r="D163" s="42" t="s">
        <v>210</v>
      </c>
      <c r="E163" s="36" t="s">
        <v>257</v>
      </c>
      <c r="F163" s="17">
        <v>1</v>
      </c>
      <c r="G163" s="46">
        <f t="shared" si="15"/>
        <v>19874.000000000004</v>
      </c>
      <c r="H163" s="46">
        <v>22258.880000000005</v>
      </c>
      <c r="I163" s="37">
        <f t="shared" si="16"/>
        <v>19874.000000000004</v>
      </c>
      <c r="J163" s="37">
        <f t="shared" si="17"/>
        <v>22258.880000000005</v>
      </c>
      <c r="K163" s="48"/>
      <c r="L163" s="38">
        <f t="shared" si="13"/>
        <v>0</v>
      </c>
      <c r="M163" s="39">
        <f t="shared" si="14"/>
        <v>0</v>
      </c>
      <c r="N163" s="34" t="s">
        <v>22</v>
      </c>
      <c r="O163" s="52"/>
    </row>
    <row r="164" spans="1:15" s="43" customFormat="1" ht="37.5" x14ac:dyDescent="0.25">
      <c r="A164" s="34">
        <v>160</v>
      </c>
      <c r="B164" s="41">
        <v>1040841</v>
      </c>
      <c r="C164" s="34" t="s">
        <v>25</v>
      </c>
      <c r="D164" s="42" t="s">
        <v>355</v>
      </c>
      <c r="E164" s="36" t="s">
        <v>257</v>
      </c>
      <c r="F164" s="17">
        <v>1</v>
      </c>
      <c r="G164" s="46">
        <f t="shared" si="15"/>
        <v>19874.271428571436</v>
      </c>
      <c r="H164" s="46">
        <v>22259.184000000008</v>
      </c>
      <c r="I164" s="37">
        <f t="shared" si="16"/>
        <v>19874.271428571436</v>
      </c>
      <c r="J164" s="37">
        <f t="shared" si="17"/>
        <v>22259.184000000008</v>
      </c>
      <c r="K164" s="48"/>
      <c r="L164" s="38">
        <f t="shared" si="13"/>
        <v>0</v>
      </c>
      <c r="M164" s="39">
        <f t="shared" si="14"/>
        <v>0</v>
      </c>
      <c r="N164" s="34" t="s">
        <v>22</v>
      </c>
      <c r="O164" s="52"/>
    </row>
    <row r="165" spans="1:15" s="43" customFormat="1" ht="18.75" x14ac:dyDescent="0.25">
      <c r="A165" s="34">
        <v>161</v>
      </c>
      <c r="B165" s="41">
        <v>1045947</v>
      </c>
      <c r="C165" s="34" t="s">
        <v>25</v>
      </c>
      <c r="D165" s="42" t="s">
        <v>211</v>
      </c>
      <c r="E165" s="36" t="s">
        <v>257</v>
      </c>
      <c r="F165" s="17">
        <v>6</v>
      </c>
      <c r="G165" s="46">
        <f t="shared" si="15"/>
        <v>1733.1428571428571</v>
      </c>
      <c r="H165" s="46">
        <v>1941.12</v>
      </c>
      <c r="I165" s="37">
        <f t="shared" si="16"/>
        <v>10398.857142857143</v>
      </c>
      <c r="J165" s="37">
        <f t="shared" si="17"/>
        <v>11646.72</v>
      </c>
      <c r="K165" s="48"/>
      <c r="L165" s="38">
        <f t="shared" si="13"/>
        <v>0</v>
      </c>
      <c r="M165" s="39">
        <f t="shared" si="14"/>
        <v>0</v>
      </c>
      <c r="N165" s="34" t="s">
        <v>22</v>
      </c>
      <c r="O165" s="52"/>
    </row>
    <row r="166" spans="1:15" s="43" customFormat="1" ht="18.75" x14ac:dyDescent="0.25">
      <c r="A166" s="34">
        <v>162</v>
      </c>
      <c r="B166" s="41">
        <v>1045950</v>
      </c>
      <c r="C166" s="34" t="s">
        <v>25</v>
      </c>
      <c r="D166" s="42" t="s">
        <v>212</v>
      </c>
      <c r="E166" s="36" t="s">
        <v>232</v>
      </c>
      <c r="F166" s="17">
        <v>18</v>
      </c>
      <c r="G166" s="46">
        <f t="shared" si="15"/>
        <v>746.28571428571422</v>
      </c>
      <c r="H166" s="46">
        <v>835.83999999999992</v>
      </c>
      <c r="I166" s="37">
        <f t="shared" si="16"/>
        <v>13433.142857142855</v>
      </c>
      <c r="J166" s="37">
        <f t="shared" si="17"/>
        <v>15045.119999999999</v>
      </c>
      <c r="K166" s="48"/>
      <c r="L166" s="38">
        <f t="shared" si="13"/>
        <v>0</v>
      </c>
      <c r="M166" s="39">
        <f t="shared" si="14"/>
        <v>0</v>
      </c>
      <c r="N166" s="34" t="s">
        <v>22</v>
      </c>
      <c r="O166" s="52"/>
    </row>
    <row r="167" spans="1:15" s="43" customFormat="1" ht="18.75" x14ac:dyDescent="0.25">
      <c r="A167" s="34">
        <v>163</v>
      </c>
      <c r="B167" s="41">
        <v>1046081</v>
      </c>
      <c r="C167" s="34" t="s">
        <v>25</v>
      </c>
      <c r="D167" s="42" t="s">
        <v>215</v>
      </c>
      <c r="E167" s="36" t="s">
        <v>257</v>
      </c>
      <c r="F167" s="17">
        <v>5</v>
      </c>
      <c r="G167" s="46">
        <f t="shared" si="15"/>
        <v>24285.714285714279</v>
      </c>
      <c r="H167" s="46">
        <v>27199.999999999993</v>
      </c>
      <c r="I167" s="37">
        <f t="shared" si="16"/>
        <v>121428.57142857139</v>
      </c>
      <c r="J167" s="37">
        <f t="shared" si="17"/>
        <v>135999.99999999997</v>
      </c>
      <c r="K167" s="48"/>
      <c r="L167" s="38">
        <f t="shared" si="13"/>
        <v>0</v>
      </c>
      <c r="M167" s="39">
        <f t="shared" si="14"/>
        <v>0</v>
      </c>
      <c r="N167" s="34" t="s">
        <v>22</v>
      </c>
      <c r="O167" s="52"/>
    </row>
    <row r="168" spans="1:15" s="43" customFormat="1" ht="56.25" x14ac:dyDescent="0.25">
      <c r="A168" s="34">
        <v>164</v>
      </c>
      <c r="B168" s="41">
        <v>1047895</v>
      </c>
      <c r="C168" s="34" t="s">
        <v>25</v>
      </c>
      <c r="D168" s="42" t="s">
        <v>356</v>
      </c>
      <c r="E168" s="36" t="s">
        <v>257</v>
      </c>
      <c r="F168" s="17">
        <v>3</v>
      </c>
      <c r="G168" s="46">
        <f t="shared" si="15"/>
        <v>16594.057142857142</v>
      </c>
      <c r="H168" s="46">
        <v>18585.343999999997</v>
      </c>
      <c r="I168" s="37">
        <f t="shared" si="16"/>
        <v>49782.171428571426</v>
      </c>
      <c r="J168" s="37">
        <f t="shared" si="17"/>
        <v>55756.031999999992</v>
      </c>
      <c r="K168" s="48"/>
      <c r="L168" s="38">
        <f t="shared" si="13"/>
        <v>0</v>
      </c>
      <c r="M168" s="39">
        <f t="shared" si="14"/>
        <v>0</v>
      </c>
      <c r="N168" s="34" t="s">
        <v>22</v>
      </c>
      <c r="O168" s="52"/>
    </row>
    <row r="169" spans="1:15" s="43" customFormat="1" ht="18.75" x14ac:dyDescent="0.25">
      <c r="A169" s="34">
        <v>165</v>
      </c>
      <c r="B169" s="41">
        <v>1049851</v>
      </c>
      <c r="C169" s="34" t="s">
        <v>25</v>
      </c>
      <c r="D169" s="42" t="s">
        <v>213</v>
      </c>
      <c r="E169" s="36" t="s">
        <v>257</v>
      </c>
      <c r="F169" s="17">
        <v>1</v>
      </c>
      <c r="G169" s="46">
        <f t="shared" si="15"/>
        <v>254.05714285714285</v>
      </c>
      <c r="H169" s="46">
        <v>284.54399999999998</v>
      </c>
      <c r="I169" s="37">
        <f t="shared" si="16"/>
        <v>254.05714285714285</v>
      </c>
      <c r="J169" s="37">
        <f t="shared" si="17"/>
        <v>284.54399999999998</v>
      </c>
      <c r="K169" s="48"/>
      <c r="L169" s="38">
        <f t="shared" si="13"/>
        <v>0</v>
      </c>
      <c r="M169" s="39">
        <f t="shared" si="14"/>
        <v>0</v>
      </c>
      <c r="N169" s="34" t="s">
        <v>22</v>
      </c>
      <c r="O169" s="52"/>
    </row>
    <row r="170" spans="1:15" s="43" customFormat="1" ht="18.75" x14ac:dyDescent="0.25">
      <c r="A170" s="34">
        <v>166</v>
      </c>
      <c r="B170" s="41">
        <v>1049852</v>
      </c>
      <c r="C170" s="34" t="s">
        <v>25</v>
      </c>
      <c r="D170" s="42" t="s">
        <v>214</v>
      </c>
      <c r="E170" s="36" t="s">
        <v>257</v>
      </c>
      <c r="F170" s="17">
        <v>1</v>
      </c>
      <c r="G170" s="46">
        <f t="shared" si="15"/>
        <v>6848.6857142857134</v>
      </c>
      <c r="H170" s="46">
        <v>7670.5279999999984</v>
      </c>
      <c r="I170" s="37">
        <f t="shared" si="16"/>
        <v>6848.6857142857134</v>
      </c>
      <c r="J170" s="37">
        <f t="shared" si="17"/>
        <v>7670.5279999999984</v>
      </c>
      <c r="K170" s="48"/>
      <c r="L170" s="38">
        <f t="shared" si="13"/>
        <v>0</v>
      </c>
      <c r="M170" s="39">
        <f t="shared" si="14"/>
        <v>0</v>
      </c>
      <c r="N170" s="34" t="s">
        <v>22</v>
      </c>
      <c r="O170" s="52"/>
    </row>
    <row r="171" spans="1:15" s="43" customFormat="1" ht="18.75" x14ac:dyDescent="0.25">
      <c r="A171" s="34">
        <v>167</v>
      </c>
      <c r="B171" s="41">
        <v>1049853</v>
      </c>
      <c r="C171" s="34" t="s">
        <v>25</v>
      </c>
      <c r="D171" s="42" t="s">
        <v>216</v>
      </c>
      <c r="E171" s="36" t="s">
        <v>257</v>
      </c>
      <c r="F171" s="17">
        <v>1</v>
      </c>
      <c r="G171" s="46">
        <f t="shared" si="15"/>
        <v>842.85714285714266</v>
      </c>
      <c r="H171" s="46">
        <v>943.99999999999977</v>
      </c>
      <c r="I171" s="37">
        <f t="shared" si="16"/>
        <v>842.85714285714266</v>
      </c>
      <c r="J171" s="37">
        <f t="shared" si="17"/>
        <v>943.99999999999977</v>
      </c>
      <c r="K171" s="48"/>
      <c r="L171" s="38">
        <f t="shared" si="13"/>
        <v>0</v>
      </c>
      <c r="M171" s="39">
        <f t="shared" si="14"/>
        <v>0</v>
      </c>
      <c r="N171" s="34" t="s">
        <v>22</v>
      </c>
      <c r="O171" s="52"/>
    </row>
    <row r="172" spans="1:15" s="43" customFormat="1" ht="18.75" x14ac:dyDescent="0.25">
      <c r="A172" s="34">
        <v>168</v>
      </c>
      <c r="B172" s="41">
        <v>1050831</v>
      </c>
      <c r="C172" s="34" t="s">
        <v>25</v>
      </c>
      <c r="D172" s="42" t="s">
        <v>217</v>
      </c>
      <c r="E172" s="36" t="s">
        <v>257</v>
      </c>
      <c r="F172" s="17">
        <v>16</v>
      </c>
      <c r="G172" s="46">
        <f t="shared" si="15"/>
        <v>27142.857142857138</v>
      </c>
      <c r="H172" s="46">
        <v>30399.999999999993</v>
      </c>
      <c r="I172" s="37">
        <f t="shared" si="16"/>
        <v>434285.7142857142</v>
      </c>
      <c r="J172" s="37">
        <f t="shared" si="17"/>
        <v>486399.99999999988</v>
      </c>
      <c r="K172" s="48"/>
      <c r="L172" s="38">
        <f t="shared" si="13"/>
        <v>0</v>
      </c>
      <c r="M172" s="39">
        <f t="shared" si="14"/>
        <v>0</v>
      </c>
      <c r="N172" s="34" t="s">
        <v>22</v>
      </c>
      <c r="O172" s="52"/>
    </row>
    <row r="173" spans="1:15" s="43" customFormat="1" ht="18.75" x14ac:dyDescent="0.25">
      <c r="A173" s="34">
        <v>169</v>
      </c>
      <c r="B173" s="41">
        <v>1053092</v>
      </c>
      <c r="C173" s="34" t="s">
        <v>25</v>
      </c>
      <c r="D173" s="42" t="s">
        <v>219</v>
      </c>
      <c r="E173" s="36" t="s">
        <v>257</v>
      </c>
      <c r="F173" s="17">
        <v>5</v>
      </c>
      <c r="G173" s="46">
        <f t="shared" si="15"/>
        <v>35828.571428571428</v>
      </c>
      <c r="H173" s="46">
        <v>40128</v>
      </c>
      <c r="I173" s="37">
        <f t="shared" si="16"/>
        <v>179142.85714285713</v>
      </c>
      <c r="J173" s="37">
        <f t="shared" si="17"/>
        <v>200640</v>
      </c>
      <c r="K173" s="48"/>
      <c r="L173" s="38">
        <f t="shared" si="13"/>
        <v>0</v>
      </c>
      <c r="M173" s="39">
        <f t="shared" si="14"/>
        <v>0</v>
      </c>
      <c r="N173" s="34" t="s">
        <v>22</v>
      </c>
      <c r="O173" s="52"/>
    </row>
    <row r="174" spans="1:15" s="43" customFormat="1" ht="18.75" x14ac:dyDescent="0.25">
      <c r="A174" s="34">
        <v>170</v>
      </c>
      <c r="B174" s="41">
        <v>1053919</v>
      </c>
      <c r="C174" s="34" t="s">
        <v>25</v>
      </c>
      <c r="D174" s="42" t="s">
        <v>357</v>
      </c>
      <c r="E174" s="36" t="s">
        <v>257</v>
      </c>
      <c r="F174" s="17">
        <v>5</v>
      </c>
      <c r="G174" s="46">
        <f t="shared" si="15"/>
        <v>89657.417142857128</v>
      </c>
      <c r="H174" s="46">
        <v>100416.30719999998</v>
      </c>
      <c r="I174" s="37">
        <f t="shared" si="16"/>
        <v>448287.08571428561</v>
      </c>
      <c r="J174" s="37">
        <f t="shared" si="17"/>
        <v>502081.53599999991</v>
      </c>
      <c r="K174" s="48"/>
      <c r="L174" s="38">
        <f t="shared" si="13"/>
        <v>0</v>
      </c>
      <c r="M174" s="39">
        <f t="shared" si="14"/>
        <v>0</v>
      </c>
      <c r="N174" s="34" t="s">
        <v>22</v>
      </c>
      <c r="O174" s="52"/>
    </row>
    <row r="175" spans="1:15" s="43" customFormat="1" ht="18.75" x14ac:dyDescent="0.25">
      <c r="A175" s="34">
        <v>171</v>
      </c>
      <c r="B175" s="41">
        <v>1055562</v>
      </c>
      <c r="C175" s="34" t="s">
        <v>25</v>
      </c>
      <c r="D175" s="42" t="s">
        <v>358</v>
      </c>
      <c r="E175" s="36" t="s">
        <v>257</v>
      </c>
      <c r="F175" s="17">
        <v>25</v>
      </c>
      <c r="G175" s="46">
        <f t="shared" si="15"/>
        <v>44883.428571428558</v>
      </c>
      <c r="H175" s="46">
        <v>50269.439999999988</v>
      </c>
      <c r="I175" s="37">
        <f t="shared" si="16"/>
        <v>1122085.7142857139</v>
      </c>
      <c r="J175" s="37">
        <f t="shared" si="17"/>
        <v>1256735.9999999998</v>
      </c>
      <c r="K175" s="48"/>
      <c r="L175" s="38">
        <f t="shared" si="13"/>
        <v>0</v>
      </c>
      <c r="M175" s="39">
        <f t="shared" si="14"/>
        <v>0</v>
      </c>
      <c r="N175" s="34" t="s">
        <v>22</v>
      </c>
      <c r="O175" s="52"/>
    </row>
    <row r="176" spans="1:15" s="43" customFormat="1" ht="37.5" x14ac:dyDescent="0.25">
      <c r="A176" s="34">
        <v>172</v>
      </c>
      <c r="B176" s="41">
        <v>1056073</v>
      </c>
      <c r="C176" s="34" t="s">
        <v>25</v>
      </c>
      <c r="D176" s="42" t="s">
        <v>220</v>
      </c>
      <c r="E176" s="36" t="s">
        <v>257</v>
      </c>
      <c r="F176" s="17">
        <v>1</v>
      </c>
      <c r="G176" s="46">
        <f t="shared" si="15"/>
        <v>83382.85714285713</v>
      </c>
      <c r="H176" s="46">
        <v>93388.799999999988</v>
      </c>
      <c r="I176" s="37">
        <f t="shared" si="16"/>
        <v>83382.85714285713</v>
      </c>
      <c r="J176" s="37">
        <f t="shared" si="17"/>
        <v>93388.799999999988</v>
      </c>
      <c r="K176" s="48"/>
      <c r="L176" s="38">
        <f t="shared" si="13"/>
        <v>0</v>
      </c>
      <c r="M176" s="39">
        <f t="shared" si="14"/>
        <v>0</v>
      </c>
      <c r="N176" s="34" t="s">
        <v>22</v>
      </c>
      <c r="O176" s="52"/>
    </row>
    <row r="177" spans="1:15" s="43" customFormat="1" ht="37.5" x14ac:dyDescent="0.25">
      <c r="A177" s="34">
        <v>173</v>
      </c>
      <c r="B177" s="41">
        <v>1056074</v>
      </c>
      <c r="C177" s="34" t="s">
        <v>25</v>
      </c>
      <c r="D177" s="42" t="s">
        <v>221</v>
      </c>
      <c r="E177" s="36" t="s">
        <v>257</v>
      </c>
      <c r="F177" s="17">
        <v>1</v>
      </c>
      <c r="G177" s="46">
        <f t="shared" si="15"/>
        <v>35714.285714285717</v>
      </c>
      <c r="H177" s="46">
        <v>40000</v>
      </c>
      <c r="I177" s="37">
        <f t="shared" si="16"/>
        <v>35714.285714285717</v>
      </c>
      <c r="J177" s="37">
        <f t="shared" si="17"/>
        <v>40000</v>
      </c>
      <c r="K177" s="48"/>
      <c r="L177" s="38">
        <f t="shared" si="13"/>
        <v>0</v>
      </c>
      <c r="M177" s="39">
        <f t="shared" si="14"/>
        <v>0</v>
      </c>
      <c r="N177" s="34" t="s">
        <v>22</v>
      </c>
      <c r="O177" s="52"/>
    </row>
    <row r="178" spans="1:15" s="43" customFormat="1" ht="18.75" x14ac:dyDescent="0.25">
      <c r="A178" s="34">
        <v>175</v>
      </c>
      <c r="B178" s="41">
        <v>1056792</v>
      </c>
      <c r="C178" s="34" t="s">
        <v>25</v>
      </c>
      <c r="D178" s="42" t="s">
        <v>359</v>
      </c>
      <c r="E178" s="36" t="s">
        <v>257</v>
      </c>
      <c r="F178" s="17">
        <v>1</v>
      </c>
      <c r="G178" s="46">
        <f t="shared" si="15"/>
        <v>152000</v>
      </c>
      <c r="H178" s="46">
        <v>170240</v>
      </c>
      <c r="I178" s="37">
        <f t="shared" si="16"/>
        <v>152000</v>
      </c>
      <c r="J178" s="37">
        <f t="shared" si="17"/>
        <v>170240</v>
      </c>
      <c r="K178" s="48"/>
      <c r="L178" s="38">
        <f t="shared" si="13"/>
        <v>0</v>
      </c>
      <c r="M178" s="39">
        <f t="shared" si="14"/>
        <v>0</v>
      </c>
      <c r="N178" s="34" t="s">
        <v>22</v>
      </c>
      <c r="O178" s="52"/>
    </row>
    <row r="179" spans="1:15" s="43" customFormat="1" ht="18.75" x14ac:dyDescent="0.25">
      <c r="A179" s="34">
        <v>176</v>
      </c>
      <c r="B179" s="41">
        <v>1056793</v>
      </c>
      <c r="C179" s="34" t="s">
        <v>25</v>
      </c>
      <c r="D179" s="42" t="s">
        <v>360</v>
      </c>
      <c r="E179" s="36" t="s">
        <v>257</v>
      </c>
      <c r="F179" s="17">
        <v>1</v>
      </c>
      <c r="G179" s="46">
        <f t="shared" si="15"/>
        <v>64757.142857142855</v>
      </c>
      <c r="H179" s="46">
        <v>72528</v>
      </c>
      <c r="I179" s="37">
        <f t="shared" si="16"/>
        <v>64757.142857142855</v>
      </c>
      <c r="J179" s="37">
        <f t="shared" si="17"/>
        <v>72528</v>
      </c>
      <c r="K179" s="48"/>
      <c r="L179" s="38">
        <f t="shared" si="13"/>
        <v>0</v>
      </c>
      <c r="M179" s="39">
        <f t="shared" si="14"/>
        <v>0</v>
      </c>
      <c r="N179" s="34" t="s">
        <v>22</v>
      </c>
      <c r="O179" s="52"/>
    </row>
    <row r="180" spans="1:15" s="43" customFormat="1" ht="18.75" x14ac:dyDescent="0.25">
      <c r="A180" s="34">
        <v>177</v>
      </c>
      <c r="B180" s="41">
        <v>1056794</v>
      </c>
      <c r="C180" s="34" t="s">
        <v>25</v>
      </c>
      <c r="D180" s="42" t="s">
        <v>361</v>
      </c>
      <c r="E180" s="36" t="s">
        <v>257</v>
      </c>
      <c r="F180" s="17">
        <v>1</v>
      </c>
      <c r="G180" s="46">
        <f t="shared" si="15"/>
        <v>71232.85714285713</v>
      </c>
      <c r="H180" s="46">
        <v>79780.799999999988</v>
      </c>
      <c r="I180" s="37">
        <f t="shared" si="16"/>
        <v>71232.85714285713</v>
      </c>
      <c r="J180" s="37">
        <f t="shared" si="17"/>
        <v>79780.799999999988</v>
      </c>
      <c r="K180" s="48"/>
      <c r="L180" s="38">
        <f t="shared" si="13"/>
        <v>0</v>
      </c>
      <c r="M180" s="39">
        <f t="shared" si="14"/>
        <v>0</v>
      </c>
      <c r="N180" s="34" t="s">
        <v>22</v>
      </c>
      <c r="O180" s="52"/>
    </row>
    <row r="181" spans="1:15" s="43" customFormat="1" ht="18.75" x14ac:dyDescent="0.25">
      <c r="A181" s="34">
        <v>178</v>
      </c>
      <c r="B181" s="41">
        <v>1056796</v>
      </c>
      <c r="C181" s="34" t="s">
        <v>25</v>
      </c>
      <c r="D181" s="42" t="s">
        <v>362</v>
      </c>
      <c r="E181" s="36" t="s">
        <v>257</v>
      </c>
      <c r="F181" s="17">
        <v>1</v>
      </c>
      <c r="G181" s="46">
        <f t="shared" si="15"/>
        <v>136800</v>
      </c>
      <c r="H181" s="46">
        <v>153216</v>
      </c>
      <c r="I181" s="37">
        <f t="shared" si="16"/>
        <v>136800</v>
      </c>
      <c r="J181" s="37">
        <f t="shared" si="17"/>
        <v>153216</v>
      </c>
      <c r="K181" s="48"/>
      <c r="L181" s="38">
        <f t="shared" si="13"/>
        <v>0</v>
      </c>
      <c r="M181" s="39">
        <f t="shared" si="14"/>
        <v>0</v>
      </c>
      <c r="N181" s="34" t="s">
        <v>22</v>
      </c>
      <c r="O181" s="52"/>
    </row>
    <row r="182" spans="1:15" s="43" customFormat="1" ht="18.75" x14ac:dyDescent="0.25">
      <c r="A182" s="34">
        <v>179</v>
      </c>
      <c r="B182" s="41">
        <v>1056797</v>
      </c>
      <c r="C182" s="34" t="s">
        <v>25</v>
      </c>
      <c r="D182" s="42" t="s">
        <v>363</v>
      </c>
      <c r="E182" s="36" t="s">
        <v>257</v>
      </c>
      <c r="F182" s="17">
        <v>2</v>
      </c>
      <c r="G182" s="46">
        <f t="shared" si="15"/>
        <v>121600</v>
      </c>
      <c r="H182" s="46">
        <v>136192</v>
      </c>
      <c r="I182" s="37">
        <f t="shared" si="16"/>
        <v>243200</v>
      </c>
      <c r="J182" s="37">
        <f t="shared" si="17"/>
        <v>272384</v>
      </c>
      <c r="K182" s="48"/>
      <c r="L182" s="38">
        <f t="shared" si="13"/>
        <v>0</v>
      </c>
      <c r="M182" s="39">
        <f t="shared" si="14"/>
        <v>0</v>
      </c>
      <c r="N182" s="34" t="s">
        <v>22</v>
      </c>
      <c r="O182" s="52"/>
    </row>
    <row r="183" spans="1:15" s="43" customFormat="1" ht="18.75" x14ac:dyDescent="0.25">
      <c r="A183" s="34">
        <v>180</v>
      </c>
      <c r="B183" s="41">
        <v>1056798</v>
      </c>
      <c r="C183" s="34" t="s">
        <v>25</v>
      </c>
      <c r="D183" s="42" t="s">
        <v>364</v>
      </c>
      <c r="E183" s="36" t="s">
        <v>257</v>
      </c>
      <c r="F183" s="17">
        <v>1</v>
      </c>
      <c r="G183" s="46">
        <f t="shared" si="15"/>
        <v>136800</v>
      </c>
      <c r="H183" s="46">
        <v>153216</v>
      </c>
      <c r="I183" s="37">
        <f t="shared" si="16"/>
        <v>136800</v>
      </c>
      <c r="J183" s="37">
        <f t="shared" si="17"/>
        <v>153216</v>
      </c>
      <c r="K183" s="48"/>
      <c r="L183" s="38">
        <f t="shared" si="13"/>
        <v>0</v>
      </c>
      <c r="M183" s="39">
        <f t="shared" si="14"/>
        <v>0</v>
      </c>
      <c r="N183" s="34" t="s">
        <v>22</v>
      </c>
      <c r="O183" s="52"/>
    </row>
    <row r="184" spans="1:15" s="43" customFormat="1" ht="18.75" x14ac:dyDescent="0.25">
      <c r="A184" s="34">
        <v>181</v>
      </c>
      <c r="B184" s="41">
        <v>1056799</v>
      </c>
      <c r="C184" s="34" t="s">
        <v>25</v>
      </c>
      <c r="D184" s="42" t="s">
        <v>365</v>
      </c>
      <c r="E184" s="36" t="s">
        <v>257</v>
      </c>
      <c r="F184" s="17">
        <v>1</v>
      </c>
      <c r="G184" s="46">
        <f t="shared" si="15"/>
        <v>136800</v>
      </c>
      <c r="H184" s="46">
        <v>153216</v>
      </c>
      <c r="I184" s="37">
        <f t="shared" si="16"/>
        <v>136800</v>
      </c>
      <c r="J184" s="37">
        <f t="shared" si="17"/>
        <v>153216</v>
      </c>
      <c r="K184" s="48"/>
      <c r="L184" s="38">
        <f t="shared" si="13"/>
        <v>0</v>
      </c>
      <c r="M184" s="39">
        <f t="shared" si="14"/>
        <v>0</v>
      </c>
      <c r="N184" s="34" t="s">
        <v>22</v>
      </c>
      <c r="O184" s="52"/>
    </row>
    <row r="185" spans="1:15" s="43" customFormat="1" ht="18.75" x14ac:dyDescent="0.25">
      <c r="A185" s="34">
        <v>182</v>
      </c>
      <c r="B185" s="41">
        <v>1056800</v>
      </c>
      <c r="C185" s="34" t="s">
        <v>25</v>
      </c>
      <c r="D185" s="42" t="s">
        <v>366</v>
      </c>
      <c r="E185" s="36" t="s">
        <v>257</v>
      </c>
      <c r="F185" s="17">
        <v>3</v>
      </c>
      <c r="G185" s="46">
        <f t="shared" si="15"/>
        <v>24285.714285714279</v>
      </c>
      <c r="H185" s="46">
        <v>27199.999999999993</v>
      </c>
      <c r="I185" s="37">
        <f t="shared" si="16"/>
        <v>72857.142857142841</v>
      </c>
      <c r="J185" s="37">
        <f t="shared" si="17"/>
        <v>81599.999999999971</v>
      </c>
      <c r="K185" s="48"/>
      <c r="L185" s="38">
        <f t="shared" si="13"/>
        <v>0</v>
      </c>
      <c r="M185" s="39">
        <f t="shared" si="14"/>
        <v>0</v>
      </c>
      <c r="N185" s="34" t="s">
        <v>22</v>
      </c>
      <c r="O185" s="52"/>
    </row>
    <row r="186" spans="1:15" s="43" customFormat="1" ht="37.5" x14ac:dyDescent="0.25">
      <c r="A186" s="34">
        <v>183</v>
      </c>
      <c r="B186" s="41">
        <v>1056804</v>
      </c>
      <c r="C186" s="34" t="s">
        <v>25</v>
      </c>
      <c r="D186" s="42" t="s">
        <v>367</v>
      </c>
      <c r="E186" s="36" t="s">
        <v>257</v>
      </c>
      <c r="F186" s="17">
        <v>1</v>
      </c>
      <c r="G186" s="46">
        <f t="shared" si="15"/>
        <v>14714.285714285714</v>
      </c>
      <c r="H186" s="46">
        <v>16480</v>
      </c>
      <c r="I186" s="37">
        <f t="shared" si="16"/>
        <v>14714.285714285714</v>
      </c>
      <c r="J186" s="37">
        <f t="shared" si="17"/>
        <v>16480</v>
      </c>
      <c r="K186" s="48"/>
      <c r="L186" s="38">
        <f t="shared" si="13"/>
        <v>0</v>
      </c>
      <c r="M186" s="39">
        <f t="shared" si="14"/>
        <v>0</v>
      </c>
      <c r="N186" s="34" t="s">
        <v>22</v>
      </c>
      <c r="O186" s="52"/>
    </row>
    <row r="187" spans="1:15" s="43" customFormat="1" ht="18.75" x14ac:dyDescent="0.25">
      <c r="A187" s="34">
        <v>184</v>
      </c>
      <c r="B187" s="41">
        <v>1056805</v>
      </c>
      <c r="C187" s="34" t="s">
        <v>25</v>
      </c>
      <c r="D187" s="42" t="s">
        <v>368</v>
      </c>
      <c r="E187" s="36" t="s">
        <v>257</v>
      </c>
      <c r="F187" s="17">
        <v>2</v>
      </c>
      <c r="G187" s="46">
        <f t="shared" si="15"/>
        <v>3732.3999999999992</v>
      </c>
      <c r="H187" s="46">
        <v>4180.2879999999986</v>
      </c>
      <c r="I187" s="37">
        <f t="shared" si="16"/>
        <v>7464.7999999999984</v>
      </c>
      <c r="J187" s="37">
        <f t="shared" si="17"/>
        <v>8360.5759999999973</v>
      </c>
      <c r="K187" s="48"/>
      <c r="L187" s="38">
        <f t="shared" si="13"/>
        <v>0</v>
      </c>
      <c r="M187" s="39">
        <f t="shared" si="14"/>
        <v>0</v>
      </c>
      <c r="N187" s="34" t="s">
        <v>22</v>
      </c>
      <c r="O187" s="52"/>
    </row>
    <row r="188" spans="1:15" s="43" customFormat="1" ht="18.75" x14ac:dyDescent="0.25">
      <c r="A188" s="34">
        <v>185</v>
      </c>
      <c r="B188" s="41">
        <v>1057117</v>
      </c>
      <c r="C188" s="34" t="s">
        <v>25</v>
      </c>
      <c r="D188" s="42" t="s">
        <v>224</v>
      </c>
      <c r="E188" s="36" t="s">
        <v>257</v>
      </c>
      <c r="F188" s="17">
        <v>2</v>
      </c>
      <c r="G188" s="46">
        <f t="shared" si="15"/>
        <v>48225.599999999991</v>
      </c>
      <c r="H188" s="46">
        <v>54012.671999999991</v>
      </c>
      <c r="I188" s="37">
        <f t="shared" si="16"/>
        <v>96451.199999999983</v>
      </c>
      <c r="J188" s="37">
        <f t="shared" si="17"/>
        <v>108025.34399999998</v>
      </c>
      <c r="K188" s="48"/>
      <c r="L188" s="38">
        <f t="shared" si="13"/>
        <v>0</v>
      </c>
      <c r="M188" s="39">
        <f t="shared" si="14"/>
        <v>0</v>
      </c>
      <c r="N188" s="34" t="s">
        <v>22</v>
      </c>
      <c r="O188" s="52"/>
    </row>
    <row r="189" spans="1:15" s="43" customFormat="1" ht="18.75" x14ac:dyDescent="0.25">
      <c r="A189" s="34">
        <v>186</v>
      </c>
      <c r="B189" s="41">
        <v>1057121</v>
      </c>
      <c r="C189" s="34" t="s">
        <v>25</v>
      </c>
      <c r="D189" s="42" t="s">
        <v>223</v>
      </c>
      <c r="E189" s="36" t="s">
        <v>257</v>
      </c>
      <c r="F189" s="17">
        <v>2</v>
      </c>
      <c r="G189" s="46">
        <f t="shared" si="15"/>
        <v>10147.085714285711</v>
      </c>
      <c r="H189" s="46">
        <v>11364.735999999997</v>
      </c>
      <c r="I189" s="37">
        <f t="shared" si="16"/>
        <v>20294.171428571422</v>
      </c>
      <c r="J189" s="37">
        <f t="shared" si="17"/>
        <v>22729.471999999994</v>
      </c>
      <c r="K189" s="48"/>
      <c r="L189" s="38">
        <f t="shared" si="13"/>
        <v>0</v>
      </c>
      <c r="M189" s="39">
        <f t="shared" si="14"/>
        <v>0</v>
      </c>
      <c r="N189" s="34" t="s">
        <v>22</v>
      </c>
      <c r="O189" s="52"/>
    </row>
    <row r="190" spans="1:15" s="43" customFormat="1" ht="18.75" x14ac:dyDescent="0.25">
      <c r="A190" s="34">
        <v>187</v>
      </c>
      <c r="B190" s="41">
        <v>1057128</v>
      </c>
      <c r="C190" s="34" t="s">
        <v>25</v>
      </c>
      <c r="D190" s="42" t="s">
        <v>369</v>
      </c>
      <c r="E190" s="36" t="s">
        <v>257</v>
      </c>
      <c r="F190" s="17">
        <v>1</v>
      </c>
      <c r="G190" s="46">
        <f t="shared" si="15"/>
        <v>1242.0571428571427</v>
      </c>
      <c r="H190" s="46">
        <v>1391.1039999999998</v>
      </c>
      <c r="I190" s="37">
        <f t="shared" si="16"/>
        <v>1242.0571428571427</v>
      </c>
      <c r="J190" s="37">
        <f t="shared" si="17"/>
        <v>1391.1039999999998</v>
      </c>
      <c r="K190" s="48"/>
      <c r="L190" s="38">
        <f t="shared" si="13"/>
        <v>0</v>
      </c>
      <c r="M190" s="39">
        <f t="shared" si="14"/>
        <v>0</v>
      </c>
      <c r="N190" s="34" t="s">
        <v>22</v>
      </c>
      <c r="O190" s="52"/>
    </row>
    <row r="191" spans="1:15" s="43" customFormat="1" ht="18.75" x14ac:dyDescent="0.25">
      <c r="A191" s="34">
        <v>188</v>
      </c>
      <c r="B191" s="41">
        <v>1057129</v>
      </c>
      <c r="C191" s="34" t="s">
        <v>25</v>
      </c>
      <c r="D191" s="42" t="s">
        <v>370</v>
      </c>
      <c r="E191" s="36" t="s">
        <v>257</v>
      </c>
      <c r="F191" s="17">
        <v>1</v>
      </c>
      <c r="G191" s="46">
        <f t="shared" si="15"/>
        <v>9771.4285714285706</v>
      </c>
      <c r="H191" s="46">
        <v>10944</v>
      </c>
      <c r="I191" s="37">
        <f t="shared" si="16"/>
        <v>9771.4285714285706</v>
      </c>
      <c r="J191" s="37">
        <f t="shared" si="17"/>
        <v>10944</v>
      </c>
      <c r="K191" s="48"/>
      <c r="L191" s="38">
        <f t="shared" si="13"/>
        <v>0</v>
      </c>
      <c r="M191" s="39">
        <f t="shared" si="14"/>
        <v>0</v>
      </c>
      <c r="N191" s="34" t="s">
        <v>22</v>
      </c>
      <c r="O191" s="52"/>
    </row>
    <row r="192" spans="1:15" s="43" customFormat="1" ht="18.75" x14ac:dyDescent="0.25">
      <c r="A192" s="34">
        <v>189</v>
      </c>
      <c r="B192" s="41">
        <v>1057186</v>
      </c>
      <c r="C192" s="34" t="s">
        <v>25</v>
      </c>
      <c r="D192" s="42" t="s">
        <v>371</v>
      </c>
      <c r="E192" s="36" t="s">
        <v>257</v>
      </c>
      <c r="F192" s="17">
        <v>2</v>
      </c>
      <c r="G192" s="46">
        <f t="shared" si="15"/>
        <v>39285.714285714283</v>
      </c>
      <c r="H192" s="46">
        <v>44000</v>
      </c>
      <c r="I192" s="37">
        <f t="shared" si="16"/>
        <v>78571.428571428565</v>
      </c>
      <c r="J192" s="37">
        <f t="shared" si="17"/>
        <v>88000</v>
      </c>
      <c r="K192" s="48"/>
      <c r="L192" s="38">
        <f t="shared" si="13"/>
        <v>0</v>
      </c>
      <c r="M192" s="39">
        <f t="shared" si="14"/>
        <v>0</v>
      </c>
      <c r="N192" s="34" t="s">
        <v>22</v>
      </c>
      <c r="O192" s="52"/>
    </row>
    <row r="193" spans="1:15" s="43" customFormat="1" ht="18.75" x14ac:dyDescent="0.25">
      <c r="A193" s="34">
        <v>190</v>
      </c>
      <c r="B193" s="41">
        <v>1057187</v>
      </c>
      <c r="C193" s="34" t="s">
        <v>25</v>
      </c>
      <c r="D193" s="42" t="s">
        <v>372</v>
      </c>
      <c r="E193" s="36" t="s">
        <v>257</v>
      </c>
      <c r="F193" s="17">
        <v>2</v>
      </c>
      <c r="G193" s="46">
        <f t="shared" si="15"/>
        <v>47142.85714285713</v>
      </c>
      <c r="H193" s="46">
        <v>52799.999999999985</v>
      </c>
      <c r="I193" s="37">
        <f t="shared" si="16"/>
        <v>94285.714285714261</v>
      </c>
      <c r="J193" s="37">
        <f t="shared" si="17"/>
        <v>105599.99999999997</v>
      </c>
      <c r="K193" s="48"/>
      <c r="L193" s="38">
        <f t="shared" si="13"/>
        <v>0</v>
      </c>
      <c r="M193" s="39">
        <f t="shared" si="14"/>
        <v>0</v>
      </c>
      <c r="N193" s="34" t="s">
        <v>22</v>
      </c>
      <c r="O193" s="52"/>
    </row>
    <row r="194" spans="1:15" s="43" customFormat="1" ht="18.75" x14ac:dyDescent="0.25">
      <c r="A194" s="34">
        <v>191</v>
      </c>
      <c r="B194" s="41">
        <v>1057189</v>
      </c>
      <c r="C194" s="34" t="s">
        <v>25</v>
      </c>
      <c r="D194" s="42" t="s">
        <v>373</v>
      </c>
      <c r="E194" s="36" t="s">
        <v>257</v>
      </c>
      <c r="F194" s="17">
        <v>1</v>
      </c>
      <c r="G194" s="46">
        <f t="shared" si="15"/>
        <v>64100.571428571413</v>
      </c>
      <c r="H194" s="46">
        <v>71792.639999999985</v>
      </c>
      <c r="I194" s="37">
        <f t="shared" si="16"/>
        <v>64100.571428571413</v>
      </c>
      <c r="J194" s="37">
        <f t="shared" si="17"/>
        <v>71792.639999999985</v>
      </c>
      <c r="K194" s="48"/>
      <c r="L194" s="38">
        <f t="shared" si="13"/>
        <v>0</v>
      </c>
      <c r="M194" s="39">
        <f t="shared" si="14"/>
        <v>0</v>
      </c>
      <c r="N194" s="34" t="s">
        <v>22</v>
      </c>
      <c r="O194" s="52"/>
    </row>
    <row r="195" spans="1:15" s="43" customFormat="1" ht="18.75" x14ac:dyDescent="0.25">
      <c r="A195" s="34">
        <v>192</v>
      </c>
      <c r="B195" s="41">
        <v>1057192</v>
      </c>
      <c r="C195" s="34" t="s">
        <v>25</v>
      </c>
      <c r="D195" s="42" t="s">
        <v>225</v>
      </c>
      <c r="E195" s="36" t="s">
        <v>257</v>
      </c>
      <c r="F195" s="17">
        <v>28</v>
      </c>
      <c r="G195" s="46">
        <f t="shared" si="15"/>
        <v>24.285714285714281</v>
      </c>
      <c r="H195" s="46">
        <v>27.199999999999996</v>
      </c>
      <c r="I195" s="37">
        <f t="shared" si="16"/>
        <v>679.99999999999989</v>
      </c>
      <c r="J195" s="37">
        <f t="shared" si="17"/>
        <v>761.59999999999991</v>
      </c>
      <c r="K195" s="48"/>
      <c r="L195" s="38">
        <f t="shared" si="13"/>
        <v>0</v>
      </c>
      <c r="M195" s="39">
        <f t="shared" si="14"/>
        <v>0</v>
      </c>
      <c r="N195" s="34" t="s">
        <v>22</v>
      </c>
      <c r="O195" s="52"/>
    </row>
    <row r="196" spans="1:15" s="43" customFormat="1" ht="18.75" x14ac:dyDescent="0.25">
      <c r="A196" s="34">
        <v>193</v>
      </c>
      <c r="B196" s="41">
        <v>1057193</v>
      </c>
      <c r="C196" s="34" t="s">
        <v>25</v>
      </c>
      <c r="D196" s="42" t="s">
        <v>226</v>
      </c>
      <c r="E196" s="36" t="s">
        <v>257</v>
      </c>
      <c r="F196" s="17">
        <v>12</v>
      </c>
      <c r="G196" s="46">
        <f t="shared" si="15"/>
        <v>114.28571428571428</v>
      </c>
      <c r="H196" s="46">
        <v>128</v>
      </c>
      <c r="I196" s="37">
        <f t="shared" si="16"/>
        <v>1371.4285714285713</v>
      </c>
      <c r="J196" s="37">
        <f t="shared" si="17"/>
        <v>1536</v>
      </c>
      <c r="K196" s="48"/>
      <c r="L196" s="38">
        <f t="shared" ref="L196:L234" si="18">K196*F196</f>
        <v>0</v>
      </c>
      <c r="M196" s="39">
        <f t="shared" ref="M196:M234" si="19">L196*1.12</f>
        <v>0</v>
      </c>
      <c r="N196" s="34" t="s">
        <v>22</v>
      </c>
      <c r="O196" s="52"/>
    </row>
    <row r="197" spans="1:15" s="43" customFormat="1" ht="18.75" x14ac:dyDescent="0.25">
      <c r="A197" s="34">
        <v>194</v>
      </c>
      <c r="B197" s="41">
        <v>1057194</v>
      </c>
      <c r="C197" s="34" t="s">
        <v>25</v>
      </c>
      <c r="D197" s="42" t="s">
        <v>227</v>
      </c>
      <c r="E197" s="36" t="s">
        <v>257</v>
      </c>
      <c r="F197" s="17">
        <v>20</v>
      </c>
      <c r="G197" s="46">
        <f t="shared" ref="G197:G259" si="20">H197/112*100</f>
        <v>942.85714285714289</v>
      </c>
      <c r="H197" s="46">
        <v>1056</v>
      </c>
      <c r="I197" s="37">
        <f t="shared" ref="I197:I259" si="21">G197*F197</f>
        <v>18857.142857142859</v>
      </c>
      <c r="J197" s="37">
        <f t="shared" ref="J197:J259" si="22">H197*F197</f>
        <v>21120</v>
      </c>
      <c r="K197" s="48"/>
      <c r="L197" s="38">
        <f t="shared" si="18"/>
        <v>0</v>
      </c>
      <c r="M197" s="39">
        <f t="shared" si="19"/>
        <v>0</v>
      </c>
      <c r="N197" s="34" t="s">
        <v>22</v>
      </c>
      <c r="O197" s="52"/>
    </row>
    <row r="198" spans="1:15" s="43" customFormat="1" ht="37.5" x14ac:dyDescent="0.25">
      <c r="A198" s="34">
        <v>195</v>
      </c>
      <c r="B198" s="41">
        <v>1057201</v>
      </c>
      <c r="C198" s="34" t="s">
        <v>25</v>
      </c>
      <c r="D198" s="42" t="s">
        <v>228</v>
      </c>
      <c r="E198" s="36" t="s">
        <v>259</v>
      </c>
      <c r="F198" s="17">
        <v>40</v>
      </c>
      <c r="G198" s="46">
        <f t="shared" si="20"/>
        <v>42.857142857142847</v>
      </c>
      <c r="H198" s="46">
        <v>47.999999999999986</v>
      </c>
      <c r="I198" s="37">
        <f t="shared" si="21"/>
        <v>1714.2857142857138</v>
      </c>
      <c r="J198" s="37">
        <f t="shared" si="22"/>
        <v>1919.9999999999995</v>
      </c>
      <c r="K198" s="48"/>
      <c r="L198" s="38">
        <f t="shared" si="18"/>
        <v>0</v>
      </c>
      <c r="M198" s="39">
        <f t="shared" si="19"/>
        <v>0</v>
      </c>
      <c r="N198" s="34" t="s">
        <v>22</v>
      </c>
      <c r="O198" s="52"/>
    </row>
    <row r="199" spans="1:15" s="43" customFormat="1" ht="18.75" x14ac:dyDescent="0.25">
      <c r="A199" s="34">
        <v>196</v>
      </c>
      <c r="B199" s="41">
        <v>1057607</v>
      </c>
      <c r="C199" s="34" t="s">
        <v>25</v>
      </c>
      <c r="D199" s="42" t="s">
        <v>229</v>
      </c>
      <c r="E199" s="36" t="s">
        <v>257</v>
      </c>
      <c r="F199" s="17">
        <v>5</v>
      </c>
      <c r="G199" s="46">
        <f t="shared" si="20"/>
        <v>2501.4857142857131</v>
      </c>
      <c r="H199" s="46">
        <v>2801.6639999999989</v>
      </c>
      <c r="I199" s="37">
        <f t="shared" si="21"/>
        <v>12507.428571428565</v>
      </c>
      <c r="J199" s="37">
        <f t="shared" si="22"/>
        <v>14008.319999999994</v>
      </c>
      <c r="K199" s="48"/>
      <c r="L199" s="38">
        <f t="shared" si="18"/>
        <v>0</v>
      </c>
      <c r="M199" s="39">
        <f t="shared" si="19"/>
        <v>0</v>
      </c>
      <c r="N199" s="34" t="s">
        <v>22</v>
      </c>
      <c r="O199" s="52"/>
    </row>
    <row r="200" spans="1:15" s="43" customFormat="1" ht="18.75" x14ac:dyDescent="0.25">
      <c r="A200" s="34">
        <v>197</v>
      </c>
      <c r="B200" s="41">
        <v>1057610</v>
      </c>
      <c r="C200" s="34" t="s">
        <v>25</v>
      </c>
      <c r="D200" s="42" t="s">
        <v>230</v>
      </c>
      <c r="E200" s="36" t="s">
        <v>257</v>
      </c>
      <c r="F200" s="17">
        <v>8</v>
      </c>
      <c r="G200" s="46">
        <f t="shared" si="20"/>
        <v>3001.7828571428563</v>
      </c>
      <c r="H200" s="46">
        <v>3361.996799999999</v>
      </c>
      <c r="I200" s="37">
        <f t="shared" si="21"/>
        <v>24014.26285714285</v>
      </c>
      <c r="J200" s="37">
        <f t="shared" si="22"/>
        <v>26895.974399999992</v>
      </c>
      <c r="K200" s="48"/>
      <c r="L200" s="38">
        <f t="shared" si="18"/>
        <v>0</v>
      </c>
      <c r="M200" s="39">
        <f t="shared" si="19"/>
        <v>0</v>
      </c>
      <c r="N200" s="34" t="s">
        <v>22</v>
      </c>
      <c r="O200" s="52"/>
    </row>
    <row r="201" spans="1:15" s="43" customFormat="1" ht="18.75" x14ac:dyDescent="0.25">
      <c r="A201" s="34">
        <v>198</v>
      </c>
      <c r="B201" s="41">
        <v>1068596</v>
      </c>
      <c r="C201" s="34" t="s">
        <v>25</v>
      </c>
      <c r="D201" s="42" t="s">
        <v>374</v>
      </c>
      <c r="E201" s="36" t="s">
        <v>257</v>
      </c>
      <c r="F201" s="17">
        <v>20</v>
      </c>
      <c r="G201" s="46">
        <f t="shared" si="20"/>
        <v>1077.1428571428573</v>
      </c>
      <c r="H201" s="46">
        <v>1206.4000000000001</v>
      </c>
      <c r="I201" s="37">
        <f t="shared" si="21"/>
        <v>21542.857142857145</v>
      </c>
      <c r="J201" s="37">
        <f t="shared" si="22"/>
        <v>24128</v>
      </c>
      <c r="K201" s="48"/>
      <c r="L201" s="38">
        <f t="shared" si="18"/>
        <v>0</v>
      </c>
      <c r="M201" s="39">
        <f t="shared" si="19"/>
        <v>0</v>
      </c>
      <c r="N201" s="34" t="s">
        <v>22</v>
      </c>
      <c r="O201" s="52"/>
    </row>
    <row r="202" spans="1:15" s="43" customFormat="1" ht="18.75" x14ac:dyDescent="0.25">
      <c r="A202" s="34">
        <v>199</v>
      </c>
      <c r="B202" s="41">
        <v>1071730</v>
      </c>
      <c r="C202" s="34" t="s">
        <v>25</v>
      </c>
      <c r="D202" s="42" t="s">
        <v>375</v>
      </c>
      <c r="E202" s="36" t="s">
        <v>257</v>
      </c>
      <c r="F202" s="17">
        <v>1</v>
      </c>
      <c r="G202" s="46">
        <f t="shared" si="20"/>
        <v>62100</v>
      </c>
      <c r="H202" s="46">
        <v>69552</v>
      </c>
      <c r="I202" s="37">
        <f t="shared" si="21"/>
        <v>62100</v>
      </c>
      <c r="J202" s="37">
        <f t="shared" si="22"/>
        <v>69552</v>
      </c>
      <c r="K202" s="48"/>
      <c r="L202" s="38">
        <f t="shared" si="18"/>
        <v>0</v>
      </c>
      <c r="M202" s="39">
        <f t="shared" si="19"/>
        <v>0</v>
      </c>
      <c r="N202" s="34" t="s">
        <v>22</v>
      </c>
      <c r="O202" s="52"/>
    </row>
    <row r="203" spans="1:15" s="43" customFormat="1" ht="18.75" x14ac:dyDescent="0.25">
      <c r="A203" s="34">
        <v>200</v>
      </c>
      <c r="B203" s="41">
        <v>1072355</v>
      </c>
      <c r="C203" s="34" t="s">
        <v>25</v>
      </c>
      <c r="D203" s="42" t="s">
        <v>130</v>
      </c>
      <c r="E203" s="36" t="s">
        <v>257</v>
      </c>
      <c r="F203" s="17">
        <v>5</v>
      </c>
      <c r="G203" s="46">
        <f t="shared" si="20"/>
        <v>3535.7142857142853</v>
      </c>
      <c r="H203" s="46">
        <v>3960</v>
      </c>
      <c r="I203" s="37">
        <f t="shared" si="21"/>
        <v>17678.571428571428</v>
      </c>
      <c r="J203" s="37">
        <f t="shared" si="22"/>
        <v>19800</v>
      </c>
      <c r="K203" s="48"/>
      <c r="L203" s="38">
        <f t="shared" si="18"/>
        <v>0</v>
      </c>
      <c r="M203" s="39">
        <f t="shared" si="19"/>
        <v>0</v>
      </c>
      <c r="N203" s="34" t="s">
        <v>22</v>
      </c>
      <c r="O203" s="52"/>
    </row>
    <row r="204" spans="1:15" s="43" customFormat="1" ht="18.75" x14ac:dyDescent="0.25">
      <c r="A204" s="34">
        <v>201</v>
      </c>
      <c r="B204" s="41">
        <v>1073153</v>
      </c>
      <c r="C204" s="34" t="s">
        <v>25</v>
      </c>
      <c r="D204" s="42" t="s">
        <v>376</v>
      </c>
      <c r="E204" s="36" t="s">
        <v>232</v>
      </c>
      <c r="F204" s="17">
        <v>200</v>
      </c>
      <c r="G204" s="46">
        <f t="shared" si="20"/>
        <v>71.428571428571431</v>
      </c>
      <c r="H204" s="46">
        <v>80</v>
      </c>
      <c r="I204" s="37">
        <f t="shared" si="21"/>
        <v>14285.714285714286</v>
      </c>
      <c r="J204" s="37">
        <f t="shared" si="22"/>
        <v>16000</v>
      </c>
      <c r="K204" s="48"/>
      <c r="L204" s="38">
        <f t="shared" si="18"/>
        <v>0</v>
      </c>
      <c r="M204" s="39">
        <f t="shared" si="19"/>
        <v>0</v>
      </c>
      <c r="N204" s="34" t="s">
        <v>22</v>
      </c>
      <c r="O204" s="52"/>
    </row>
    <row r="205" spans="1:15" s="43" customFormat="1" ht="37.5" x14ac:dyDescent="0.25">
      <c r="A205" s="34">
        <v>202</v>
      </c>
      <c r="B205" s="41">
        <v>1079609</v>
      </c>
      <c r="C205" s="34" t="s">
        <v>25</v>
      </c>
      <c r="D205" s="42" t="s">
        <v>377</v>
      </c>
      <c r="E205" s="36" t="s">
        <v>257</v>
      </c>
      <c r="F205" s="17">
        <v>1</v>
      </c>
      <c r="G205" s="46">
        <f t="shared" si="20"/>
        <v>67767.857142857145</v>
      </c>
      <c r="H205" s="46">
        <v>75900</v>
      </c>
      <c r="I205" s="37">
        <f t="shared" si="21"/>
        <v>67767.857142857145</v>
      </c>
      <c r="J205" s="37">
        <f t="shared" si="22"/>
        <v>75900</v>
      </c>
      <c r="K205" s="48"/>
      <c r="L205" s="38">
        <f t="shared" si="18"/>
        <v>0</v>
      </c>
      <c r="M205" s="39">
        <f t="shared" si="19"/>
        <v>0</v>
      </c>
      <c r="N205" s="34" t="s">
        <v>22</v>
      </c>
      <c r="O205" s="52"/>
    </row>
    <row r="206" spans="1:15" s="43" customFormat="1" ht="37.5" x14ac:dyDescent="0.25">
      <c r="A206" s="34">
        <v>203</v>
      </c>
      <c r="B206" s="41">
        <v>1080183</v>
      </c>
      <c r="C206" s="34" t="s">
        <v>25</v>
      </c>
      <c r="D206" s="42" t="s">
        <v>378</v>
      </c>
      <c r="E206" s="36" t="s">
        <v>257</v>
      </c>
      <c r="F206" s="17">
        <v>40</v>
      </c>
      <c r="G206" s="46">
        <f t="shared" si="20"/>
        <v>1500</v>
      </c>
      <c r="H206" s="46">
        <v>1680</v>
      </c>
      <c r="I206" s="37">
        <f t="shared" si="21"/>
        <v>60000</v>
      </c>
      <c r="J206" s="37">
        <f t="shared" si="22"/>
        <v>67200</v>
      </c>
      <c r="K206" s="48"/>
      <c r="L206" s="38">
        <f t="shared" si="18"/>
        <v>0</v>
      </c>
      <c r="M206" s="39">
        <f t="shared" si="19"/>
        <v>0</v>
      </c>
      <c r="N206" s="34" t="s">
        <v>22</v>
      </c>
      <c r="O206" s="52"/>
    </row>
    <row r="207" spans="1:15" s="43" customFormat="1" ht="37.5" x14ac:dyDescent="0.25">
      <c r="A207" s="34">
        <v>204</v>
      </c>
      <c r="B207" s="41">
        <v>1081988</v>
      </c>
      <c r="C207" s="34" t="s">
        <v>25</v>
      </c>
      <c r="D207" s="42" t="s">
        <v>379</v>
      </c>
      <c r="E207" s="36" t="s">
        <v>257</v>
      </c>
      <c r="F207" s="17">
        <v>190</v>
      </c>
      <c r="G207" s="46">
        <f t="shared" si="20"/>
        <v>322.85714285714289</v>
      </c>
      <c r="H207" s="46">
        <v>361.6</v>
      </c>
      <c r="I207" s="37">
        <f t="shared" si="21"/>
        <v>61342.857142857152</v>
      </c>
      <c r="J207" s="37">
        <f t="shared" si="22"/>
        <v>68704</v>
      </c>
      <c r="K207" s="48"/>
      <c r="L207" s="38">
        <f t="shared" si="18"/>
        <v>0</v>
      </c>
      <c r="M207" s="39">
        <f t="shared" si="19"/>
        <v>0</v>
      </c>
      <c r="N207" s="34" t="s">
        <v>22</v>
      </c>
      <c r="O207" s="52"/>
    </row>
    <row r="208" spans="1:15" s="43" customFormat="1" ht="18.75" x14ac:dyDescent="0.25">
      <c r="A208" s="34">
        <v>205</v>
      </c>
      <c r="B208" s="41">
        <v>1084698</v>
      </c>
      <c r="C208" s="34" t="s">
        <v>25</v>
      </c>
      <c r="D208" s="42" t="s">
        <v>231</v>
      </c>
      <c r="E208" s="36" t="s">
        <v>232</v>
      </c>
      <c r="F208" s="17">
        <v>24</v>
      </c>
      <c r="G208" s="46">
        <f t="shared" si="20"/>
        <v>8685.7142857142862</v>
      </c>
      <c r="H208" s="46">
        <v>9728</v>
      </c>
      <c r="I208" s="37">
        <f t="shared" si="21"/>
        <v>208457.14285714287</v>
      </c>
      <c r="J208" s="37">
        <f t="shared" si="22"/>
        <v>233472</v>
      </c>
      <c r="K208" s="48"/>
      <c r="L208" s="38">
        <f t="shared" si="18"/>
        <v>0</v>
      </c>
      <c r="M208" s="39">
        <f t="shared" si="19"/>
        <v>0</v>
      </c>
      <c r="N208" s="34" t="s">
        <v>22</v>
      </c>
      <c r="O208" s="52"/>
    </row>
    <row r="209" spans="1:15" s="43" customFormat="1" ht="18.75" x14ac:dyDescent="0.25">
      <c r="A209" s="34">
        <v>206</v>
      </c>
      <c r="B209" s="41">
        <v>1089375</v>
      </c>
      <c r="C209" s="34" t="s">
        <v>25</v>
      </c>
      <c r="D209" s="42" t="s">
        <v>380</v>
      </c>
      <c r="E209" s="36" t="s">
        <v>257</v>
      </c>
      <c r="F209" s="17">
        <v>1</v>
      </c>
      <c r="G209" s="46">
        <f t="shared" si="20"/>
        <v>12857.142857142859</v>
      </c>
      <c r="H209" s="46">
        <v>14400</v>
      </c>
      <c r="I209" s="37">
        <f t="shared" si="21"/>
        <v>12857.142857142859</v>
      </c>
      <c r="J209" s="37">
        <f t="shared" si="22"/>
        <v>14400</v>
      </c>
      <c r="K209" s="48"/>
      <c r="L209" s="38">
        <f t="shared" si="18"/>
        <v>0</v>
      </c>
      <c r="M209" s="39">
        <f t="shared" si="19"/>
        <v>0</v>
      </c>
      <c r="N209" s="34" t="s">
        <v>22</v>
      </c>
      <c r="O209" s="52"/>
    </row>
    <row r="210" spans="1:15" s="43" customFormat="1" ht="18.75" x14ac:dyDescent="0.25">
      <c r="A210" s="34">
        <v>207</v>
      </c>
      <c r="B210" s="41">
        <v>2000251</v>
      </c>
      <c r="C210" s="34" t="s">
        <v>25</v>
      </c>
      <c r="D210" s="42" t="s">
        <v>161</v>
      </c>
      <c r="E210" s="36" t="s">
        <v>257</v>
      </c>
      <c r="F210" s="17">
        <v>140</v>
      </c>
      <c r="G210" s="46">
        <f t="shared" si="20"/>
        <v>4.2071428571428724</v>
      </c>
      <c r="H210" s="46">
        <v>4.7120000000000175</v>
      </c>
      <c r="I210" s="37">
        <f t="shared" si="21"/>
        <v>589.00000000000216</v>
      </c>
      <c r="J210" s="37">
        <f t="shared" si="22"/>
        <v>659.68000000000245</v>
      </c>
      <c r="K210" s="48"/>
      <c r="L210" s="38">
        <f t="shared" si="18"/>
        <v>0</v>
      </c>
      <c r="M210" s="39">
        <f t="shared" si="19"/>
        <v>0</v>
      </c>
      <c r="N210" s="34" t="s">
        <v>22</v>
      </c>
      <c r="O210" s="52"/>
    </row>
    <row r="211" spans="1:15" s="43" customFormat="1" ht="18.75" x14ac:dyDescent="0.25">
      <c r="A211" s="34">
        <v>208</v>
      </c>
      <c r="B211" s="41">
        <v>3002010</v>
      </c>
      <c r="C211" s="34" t="s">
        <v>25</v>
      </c>
      <c r="D211" s="42" t="s">
        <v>163</v>
      </c>
      <c r="E211" s="36" t="s">
        <v>259</v>
      </c>
      <c r="F211" s="17">
        <v>175</v>
      </c>
      <c r="G211" s="46">
        <f t="shared" si="20"/>
        <v>0.750000000000003</v>
      </c>
      <c r="H211" s="46">
        <v>0.84000000000000341</v>
      </c>
      <c r="I211" s="37">
        <f t="shared" si="21"/>
        <v>131.25000000000051</v>
      </c>
      <c r="J211" s="37">
        <f t="shared" si="22"/>
        <v>147.0000000000006</v>
      </c>
      <c r="K211" s="48"/>
      <c r="L211" s="38">
        <f t="shared" si="18"/>
        <v>0</v>
      </c>
      <c r="M211" s="39">
        <f t="shared" si="19"/>
        <v>0</v>
      </c>
      <c r="N211" s="34" t="s">
        <v>22</v>
      </c>
      <c r="O211" s="52"/>
    </row>
    <row r="212" spans="1:15" s="43" customFormat="1" ht="18.75" x14ac:dyDescent="0.25">
      <c r="A212" s="34">
        <v>209</v>
      </c>
      <c r="B212" s="41">
        <v>3002152</v>
      </c>
      <c r="C212" s="34" t="s">
        <v>25</v>
      </c>
      <c r="D212" s="42" t="s">
        <v>165</v>
      </c>
      <c r="E212" s="36" t="s">
        <v>257</v>
      </c>
      <c r="F212" s="17">
        <v>22</v>
      </c>
      <c r="G212" s="46">
        <f t="shared" si="20"/>
        <v>9.2857142857143167</v>
      </c>
      <c r="H212" s="46">
        <v>10.400000000000034</v>
      </c>
      <c r="I212" s="37">
        <f t="shared" si="21"/>
        <v>204.28571428571496</v>
      </c>
      <c r="J212" s="37">
        <f t="shared" si="22"/>
        <v>228.80000000000075</v>
      </c>
      <c r="K212" s="48"/>
      <c r="L212" s="38">
        <f t="shared" si="18"/>
        <v>0</v>
      </c>
      <c r="M212" s="39">
        <f t="shared" si="19"/>
        <v>0</v>
      </c>
      <c r="N212" s="34" t="s">
        <v>22</v>
      </c>
      <c r="O212" s="52"/>
    </row>
    <row r="213" spans="1:15" s="43" customFormat="1" ht="18.75" x14ac:dyDescent="0.25">
      <c r="A213" s="34">
        <v>210</v>
      </c>
      <c r="B213" s="41">
        <v>3002373</v>
      </c>
      <c r="C213" s="34" t="s">
        <v>25</v>
      </c>
      <c r="D213" s="42" t="s">
        <v>381</v>
      </c>
      <c r="E213" s="36" t="s">
        <v>257</v>
      </c>
      <c r="F213" s="17">
        <v>2</v>
      </c>
      <c r="G213" s="46">
        <f t="shared" si="20"/>
        <v>268.42857142857093</v>
      </c>
      <c r="H213" s="46">
        <v>300.63999999999942</v>
      </c>
      <c r="I213" s="37">
        <f t="shared" si="21"/>
        <v>536.85714285714187</v>
      </c>
      <c r="J213" s="37">
        <f t="shared" si="22"/>
        <v>601.27999999999884</v>
      </c>
      <c r="K213" s="48"/>
      <c r="L213" s="38">
        <f t="shared" si="18"/>
        <v>0</v>
      </c>
      <c r="M213" s="39">
        <f t="shared" si="19"/>
        <v>0</v>
      </c>
      <c r="N213" s="34" t="s">
        <v>22</v>
      </c>
      <c r="O213" s="52"/>
    </row>
    <row r="214" spans="1:15" s="43" customFormat="1" ht="37.5" x14ac:dyDescent="0.25">
      <c r="A214" s="34">
        <v>211</v>
      </c>
      <c r="B214" s="41">
        <v>3002403</v>
      </c>
      <c r="C214" s="34" t="s">
        <v>25</v>
      </c>
      <c r="D214" s="42" t="s">
        <v>382</v>
      </c>
      <c r="E214" s="36" t="s">
        <v>257</v>
      </c>
      <c r="F214" s="17">
        <v>1</v>
      </c>
      <c r="G214" s="46">
        <f t="shared" si="20"/>
        <v>3571.4285714285716</v>
      </c>
      <c r="H214" s="46">
        <v>4000</v>
      </c>
      <c r="I214" s="37">
        <f t="shared" si="21"/>
        <v>3571.4285714285716</v>
      </c>
      <c r="J214" s="37">
        <f t="shared" si="22"/>
        <v>4000</v>
      </c>
      <c r="K214" s="48"/>
      <c r="L214" s="38">
        <f t="shared" si="18"/>
        <v>0</v>
      </c>
      <c r="M214" s="39">
        <f t="shared" si="19"/>
        <v>0</v>
      </c>
      <c r="N214" s="34" t="s">
        <v>22</v>
      </c>
      <c r="O214" s="52"/>
    </row>
    <row r="215" spans="1:15" s="43" customFormat="1" ht="18.75" x14ac:dyDescent="0.25">
      <c r="A215" s="34">
        <v>212</v>
      </c>
      <c r="B215" s="41">
        <v>3002404</v>
      </c>
      <c r="C215" s="34" t="s">
        <v>25</v>
      </c>
      <c r="D215" s="42" t="s">
        <v>383</v>
      </c>
      <c r="E215" s="36" t="s">
        <v>257</v>
      </c>
      <c r="F215" s="17">
        <v>1</v>
      </c>
      <c r="G215" s="46">
        <f t="shared" si="20"/>
        <v>108.5714285714289</v>
      </c>
      <c r="H215" s="46">
        <v>121.60000000000036</v>
      </c>
      <c r="I215" s="37">
        <f t="shared" si="21"/>
        <v>108.5714285714289</v>
      </c>
      <c r="J215" s="37">
        <f t="shared" si="22"/>
        <v>121.60000000000036</v>
      </c>
      <c r="K215" s="48"/>
      <c r="L215" s="38">
        <f t="shared" si="18"/>
        <v>0</v>
      </c>
      <c r="M215" s="39">
        <f t="shared" si="19"/>
        <v>0</v>
      </c>
      <c r="N215" s="34" t="s">
        <v>22</v>
      </c>
      <c r="O215" s="52"/>
    </row>
    <row r="216" spans="1:15" s="43" customFormat="1" ht="18.75" x14ac:dyDescent="0.25">
      <c r="A216" s="34">
        <v>213</v>
      </c>
      <c r="B216" s="41">
        <v>3002405</v>
      </c>
      <c r="C216" s="34" t="s">
        <v>25</v>
      </c>
      <c r="D216" s="42" t="s">
        <v>383</v>
      </c>
      <c r="E216" s="36" t="s">
        <v>257</v>
      </c>
      <c r="F216" s="17">
        <v>1</v>
      </c>
      <c r="G216" s="46">
        <f t="shared" si="20"/>
        <v>217.14285714285779</v>
      </c>
      <c r="H216" s="46">
        <v>243.20000000000073</v>
      </c>
      <c r="I216" s="37">
        <f t="shared" si="21"/>
        <v>217.14285714285779</v>
      </c>
      <c r="J216" s="37">
        <f t="shared" si="22"/>
        <v>243.20000000000073</v>
      </c>
      <c r="K216" s="48"/>
      <c r="L216" s="38">
        <f t="shared" si="18"/>
        <v>0</v>
      </c>
      <c r="M216" s="39">
        <f t="shared" si="19"/>
        <v>0</v>
      </c>
      <c r="N216" s="34" t="s">
        <v>22</v>
      </c>
      <c r="O216" s="52"/>
    </row>
    <row r="217" spans="1:15" s="43" customFormat="1" ht="18.75" x14ac:dyDescent="0.25">
      <c r="A217" s="34">
        <v>214</v>
      </c>
      <c r="B217" s="41">
        <v>3002573</v>
      </c>
      <c r="C217" s="34" t="s">
        <v>25</v>
      </c>
      <c r="D217" s="42" t="s">
        <v>384</v>
      </c>
      <c r="E217" s="36" t="s">
        <v>257</v>
      </c>
      <c r="F217" s="17">
        <v>12</v>
      </c>
      <c r="G217" s="46">
        <f t="shared" si="20"/>
        <v>166.60714285714317</v>
      </c>
      <c r="H217" s="46">
        <v>186.60000000000036</v>
      </c>
      <c r="I217" s="37">
        <f t="shared" si="21"/>
        <v>1999.2857142857181</v>
      </c>
      <c r="J217" s="37">
        <f t="shared" si="22"/>
        <v>2239.2000000000044</v>
      </c>
      <c r="K217" s="48"/>
      <c r="L217" s="38">
        <f t="shared" si="18"/>
        <v>0</v>
      </c>
      <c r="M217" s="39">
        <f t="shared" si="19"/>
        <v>0</v>
      </c>
      <c r="N217" s="34" t="s">
        <v>22</v>
      </c>
      <c r="O217" s="52"/>
    </row>
    <row r="218" spans="1:15" s="43" customFormat="1" ht="18.75" x14ac:dyDescent="0.25">
      <c r="A218" s="34">
        <v>215</v>
      </c>
      <c r="B218" s="41">
        <v>3002632</v>
      </c>
      <c r="C218" s="34" t="s">
        <v>25</v>
      </c>
      <c r="D218" s="42" t="s">
        <v>385</v>
      </c>
      <c r="E218" s="36" t="s">
        <v>257</v>
      </c>
      <c r="F218" s="17">
        <v>2176</v>
      </c>
      <c r="G218" s="46">
        <f t="shared" si="20"/>
        <v>3.125</v>
      </c>
      <c r="H218" s="46">
        <v>3.5</v>
      </c>
      <c r="I218" s="37">
        <f t="shared" si="21"/>
        <v>6800</v>
      </c>
      <c r="J218" s="37">
        <f t="shared" si="22"/>
        <v>7616</v>
      </c>
      <c r="K218" s="48"/>
      <c r="L218" s="38">
        <f t="shared" si="18"/>
        <v>0</v>
      </c>
      <c r="M218" s="39">
        <f t="shared" si="19"/>
        <v>0</v>
      </c>
      <c r="N218" s="34" t="s">
        <v>22</v>
      </c>
      <c r="O218" s="52"/>
    </row>
    <row r="219" spans="1:15" s="43" customFormat="1" ht="18.75" x14ac:dyDescent="0.25">
      <c r="A219" s="34">
        <v>216</v>
      </c>
      <c r="B219" s="41">
        <v>3002739</v>
      </c>
      <c r="C219" s="34" t="s">
        <v>25</v>
      </c>
      <c r="D219" s="42" t="s">
        <v>386</v>
      </c>
      <c r="E219" s="36" t="s">
        <v>257</v>
      </c>
      <c r="F219" s="17">
        <v>142</v>
      </c>
      <c r="G219" s="46">
        <f t="shared" si="20"/>
        <v>22.05357142857147</v>
      </c>
      <c r="H219" s="46">
        <v>24.700000000000045</v>
      </c>
      <c r="I219" s="37">
        <f t="shared" si="21"/>
        <v>3131.6071428571486</v>
      </c>
      <c r="J219" s="37">
        <f t="shared" si="22"/>
        <v>3507.4000000000065</v>
      </c>
      <c r="K219" s="48"/>
      <c r="L219" s="38">
        <f t="shared" si="18"/>
        <v>0</v>
      </c>
      <c r="M219" s="39">
        <f t="shared" si="19"/>
        <v>0</v>
      </c>
      <c r="N219" s="34" t="s">
        <v>22</v>
      </c>
      <c r="O219" s="52"/>
    </row>
    <row r="220" spans="1:15" s="43" customFormat="1" ht="18.75" x14ac:dyDescent="0.25">
      <c r="A220" s="34">
        <v>217</v>
      </c>
      <c r="B220" s="41">
        <v>3002744</v>
      </c>
      <c r="C220" s="34" t="s">
        <v>25</v>
      </c>
      <c r="D220" s="42" t="s">
        <v>387</v>
      </c>
      <c r="E220" s="36" t="s">
        <v>257</v>
      </c>
      <c r="F220" s="17">
        <v>163</v>
      </c>
      <c r="G220" s="46">
        <f t="shared" si="20"/>
        <v>41.071428571428569</v>
      </c>
      <c r="H220" s="46">
        <v>46</v>
      </c>
      <c r="I220" s="37">
        <f t="shared" si="21"/>
        <v>6694.6428571428569</v>
      </c>
      <c r="J220" s="37">
        <f t="shared" si="22"/>
        <v>7498</v>
      </c>
      <c r="K220" s="48"/>
      <c r="L220" s="38">
        <f t="shared" si="18"/>
        <v>0</v>
      </c>
      <c r="M220" s="39">
        <f t="shared" si="19"/>
        <v>0</v>
      </c>
      <c r="N220" s="34" t="s">
        <v>22</v>
      </c>
      <c r="O220" s="52"/>
    </row>
    <row r="221" spans="1:15" s="43" customFormat="1" ht="18.75" x14ac:dyDescent="0.25">
      <c r="A221" s="34">
        <v>218</v>
      </c>
      <c r="B221" s="41">
        <v>3002747</v>
      </c>
      <c r="C221" s="34" t="s">
        <v>25</v>
      </c>
      <c r="D221" s="42" t="s">
        <v>388</v>
      </c>
      <c r="E221" s="36" t="s">
        <v>257</v>
      </c>
      <c r="F221" s="17">
        <v>203</v>
      </c>
      <c r="G221" s="46">
        <f t="shared" si="20"/>
        <v>77.749999999999929</v>
      </c>
      <c r="H221" s="46">
        <v>87.079999999999927</v>
      </c>
      <c r="I221" s="37">
        <f t="shared" si="21"/>
        <v>15783.249999999985</v>
      </c>
      <c r="J221" s="37">
        <f t="shared" si="22"/>
        <v>17677.239999999983</v>
      </c>
      <c r="K221" s="48"/>
      <c r="L221" s="38">
        <f t="shared" si="18"/>
        <v>0</v>
      </c>
      <c r="M221" s="39">
        <f t="shared" si="19"/>
        <v>0</v>
      </c>
      <c r="N221" s="34" t="s">
        <v>22</v>
      </c>
      <c r="O221" s="52"/>
    </row>
    <row r="222" spans="1:15" s="43" customFormat="1" ht="18.75" x14ac:dyDescent="0.25">
      <c r="A222" s="34">
        <v>219</v>
      </c>
      <c r="B222" s="41">
        <v>3002754</v>
      </c>
      <c r="C222" s="34" t="s">
        <v>25</v>
      </c>
      <c r="D222" s="42" t="s">
        <v>389</v>
      </c>
      <c r="E222" s="36" t="s">
        <v>257</v>
      </c>
      <c r="F222" s="17">
        <v>536</v>
      </c>
      <c r="G222" s="46">
        <f t="shared" si="20"/>
        <v>177.16071428571436</v>
      </c>
      <c r="H222" s="46">
        <v>198.42000000000007</v>
      </c>
      <c r="I222" s="37">
        <f t="shared" si="21"/>
        <v>94958.142857142899</v>
      </c>
      <c r="J222" s="37">
        <f t="shared" si="22"/>
        <v>106353.12000000004</v>
      </c>
      <c r="K222" s="48"/>
      <c r="L222" s="38">
        <f t="shared" si="18"/>
        <v>0</v>
      </c>
      <c r="M222" s="39">
        <f t="shared" si="19"/>
        <v>0</v>
      </c>
      <c r="N222" s="34" t="s">
        <v>22</v>
      </c>
      <c r="O222" s="52"/>
    </row>
    <row r="223" spans="1:15" s="43" customFormat="1" ht="37.5" x14ac:dyDescent="0.25">
      <c r="A223" s="34">
        <v>220</v>
      </c>
      <c r="B223" s="41">
        <v>3002758</v>
      </c>
      <c r="C223" s="34" t="s">
        <v>25</v>
      </c>
      <c r="D223" s="42" t="s">
        <v>390</v>
      </c>
      <c r="E223" s="36" t="s">
        <v>257</v>
      </c>
      <c r="F223" s="17">
        <v>359</v>
      </c>
      <c r="G223" s="46">
        <f t="shared" si="20"/>
        <v>209.54285714285726</v>
      </c>
      <c r="H223" s="46">
        <v>234.6880000000001</v>
      </c>
      <c r="I223" s="37">
        <f t="shared" si="21"/>
        <v>75225.88571428576</v>
      </c>
      <c r="J223" s="37">
        <f t="shared" si="22"/>
        <v>84252.992000000042</v>
      </c>
      <c r="K223" s="48"/>
      <c r="L223" s="38">
        <f t="shared" si="18"/>
        <v>0</v>
      </c>
      <c r="M223" s="39">
        <f t="shared" si="19"/>
        <v>0</v>
      </c>
      <c r="N223" s="34" t="s">
        <v>22</v>
      </c>
      <c r="O223" s="52"/>
    </row>
    <row r="224" spans="1:15" s="43" customFormat="1" ht="18.75" x14ac:dyDescent="0.25">
      <c r="A224" s="34">
        <v>221</v>
      </c>
      <c r="B224" s="41">
        <v>3002806</v>
      </c>
      <c r="C224" s="34" t="s">
        <v>25</v>
      </c>
      <c r="D224" s="42" t="s">
        <v>391</v>
      </c>
      <c r="E224" s="36" t="s">
        <v>257</v>
      </c>
      <c r="F224" s="17">
        <v>6</v>
      </c>
      <c r="G224" s="46">
        <f t="shared" si="20"/>
        <v>5.3571428571428568</v>
      </c>
      <c r="H224" s="46">
        <v>6</v>
      </c>
      <c r="I224" s="37">
        <f t="shared" si="21"/>
        <v>32.142857142857139</v>
      </c>
      <c r="J224" s="37">
        <f t="shared" si="22"/>
        <v>36</v>
      </c>
      <c r="K224" s="48"/>
      <c r="L224" s="38">
        <f t="shared" si="18"/>
        <v>0</v>
      </c>
      <c r="M224" s="39">
        <f t="shared" si="19"/>
        <v>0</v>
      </c>
      <c r="N224" s="34" t="s">
        <v>22</v>
      </c>
      <c r="O224" s="52"/>
    </row>
    <row r="225" spans="1:15" s="43" customFormat="1" ht="18.75" x14ac:dyDescent="0.25">
      <c r="A225" s="34">
        <v>222</v>
      </c>
      <c r="B225" s="41">
        <v>3002873</v>
      </c>
      <c r="C225" s="34" t="s">
        <v>25</v>
      </c>
      <c r="D225" s="42" t="s">
        <v>168</v>
      </c>
      <c r="E225" s="36" t="s">
        <v>257</v>
      </c>
      <c r="F225" s="17">
        <v>50</v>
      </c>
      <c r="G225" s="46">
        <f t="shared" si="20"/>
        <v>8.4821428571428577</v>
      </c>
      <c r="H225" s="46">
        <v>9.5</v>
      </c>
      <c r="I225" s="37">
        <f t="shared" si="21"/>
        <v>424.10714285714289</v>
      </c>
      <c r="J225" s="37">
        <f t="shared" si="22"/>
        <v>475</v>
      </c>
      <c r="K225" s="48"/>
      <c r="L225" s="38">
        <f t="shared" si="18"/>
        <v>0</v>
      </c>
      <c r="M225" s="39">
        <f t="shared" si="19"/>
        <v>0</v>
      </c>
      <c r="N225" s="34" t="s">
        <v>22</v>
      </c>
      <c r="O225" s="52"/>
    </row>
    <row r="226" spans="1:15" s="43" customFormat="1" ht="18.75" x14ac:dyDescent="0.25">
      <c r="A226" s="34">
        <v>223</v>
      </c>
      <c r="B226" s="41">
        <v>3003138</v>
      </c>
      <c r="C226" s="34" t="s">
        <v>25</v>
      </c>
      <c r="D226" s="42" t="s">
        <v>392</v>
      </c>
      <c r="E226" s="36" t="s">
        <v>257</v>
      </c>
      <c r="F226" s="17">
        <v>63</v>
      </c>
      <c r="G226" s="46">
        <f t="shared" si="20"/>
        <v>58.085714285714317</v>
      </c>
      <c r="H226" s="46">
        <v>65.05600000000004</v>
      </c>
      <c r="I226" s="37">
        <f t="shared" si="21"/>
        <v>3659.4000000000019</v>
      </c>
      <c r="J226" s="37">
        <f t="shared" si="22"/>
        <v>4098.5280000000021</v>
      </c>
      <c r="K226" s="48"/>
      <c r="L226" s="38">
        <f t="shared" si="18"/>
        <v>0</v>
      </c>
      <c r="M226" s="39">
        <f t="shared" si="19"/>
        <v>0</v>
      </c>
      <c r="N226" s="34" t="s">
        <v>22</v>
      </c>
      <c r="O226" s="52"/>
    </row>
    <row r="227" spans="1:15" s="43" customFormat="1" ht="18.75" x14ac:dyDescent="0.25">
      <c r="A227" s="34">
        <v>224</v>
      </c>
      <c r="B227" s="41">
        <v>3003139</v>
      </c>
      <c r="C227" s="34" t="s">
        <v>25</v>
      </c>
      <c r="D227" s="42" t="s">
        <v>393</v>
      </c>
      <c r="E227" s="36" t="s">
        <v>257</v>
      </c>
      <c r="F227" s="17">
        <v>63</v>
      </c>
      <c r="G227" s="46">
        <f t="shared" si="20"/>
        <v>0.66071428571428747</v>
      </c>
      <c r="H227" s="46">
        <v>0.74000000000000199</v>
      </c>
      <c r="I227" s="37">
        <f t="shared" si="21"/>
        <v>41.625000000000114</v>
      </c>
      <c r="J227" s="37">
        <f t="shared" si="22"/>
        <v>46.620000000000125</v>
      </c>
      <c r="K227" s="48"/>
      <c r="L227" s="38">
        <f t="shared" si="18"/>
        <v>0</v>
      </c>
      <c r="M227" s="39">
        <f t="shared" si="19"/>
        <v>0</v>
      </c>
      <c r="N227" s="34" t="s">
        <v>22</v>
      </c>
      <c r="O227" s="52"/>
    </row>
    <row r="228" spans="1:15" s="43" customFormat="1" ht="18.75" x14ac:dyDescent="0.25">
      <c r="A228" s="34">
        <v>225</v>
      </c>
      <c r="B228" s="41">
        <v>3003201</v>
      </c>
      <c r="C228" s="34" t="s">
        <v>25</v>
      </c>
      <c r="D228" s="42" t="s">
        <v>394</v>
      </c>
      <c r="E228" s="36" t="s">
        <v>257</v>
      </c>
      <c r="F228" s="17">
        <v>2</v>
      </c>
      <c r="G228" s="46">
        <f t="shared" si="20"/>
        <v>28.364285714285742</v>
      </c>
      <c r="H228" s="46">
        <v>31.768000000000029</v>
      </c>
      <c r="I228" s="37">
        <f t="shared" si="21"/>
        <v>56.728571428571485</v>
      </c>
      <c r="J228" s="37">
        <f t="shared" si="22"/>
        <v>63.536000000000058</v>
      </c>
      <c r="K228" s="48"/>
      <c r="L228" s="38">
        <f t="shared" si="18"/>
        <v>0</v>
      </c>
      <c r="M228" s="39">
        <f t="shared" si="19"/>
        <v>0</v>
      </c>
      <c r="N228" s="34" t="s">
        <v>22</v>
      </c>
      <c r="O228" s="52"/>
    </row>
    <row r="229" spans="1:15" s="43" customFormat="1" ht="18.75" x14ac:dyDescent="0.25">
      <c r="A229" s="34">
        <v>226</v>
      </c>
      <c r="B229" s="41">
        <v>3003246</v>
      </c>
      <c r="C229" s="34" t="s">
        <v>25</v>
      </c>
      <c r="D229" s="42" t="s">
        <v>169</v>
      </c>
      <c r="E229" s="36" t="s">
        <v>257</v>
      </c>
      <c r="F229" s="17">
        <v>38</v>
      </c>
      <c r="G229" s="46">
        <f t="shared" si="20"/>
        <v>51.160714285714448</v>
      </c>
      <c r="H229" s="46">
        <v>57.300000000000182</v>
      </c>
      <c r="I229" s="37">
        <f t="shared" si="21"/>
        <v>1944.107142857149</v>
      </c>
      <c r="J229" s="37">
        <f t="shared" si="22"/>
        <v>2177.4000000000069</v>
      </c>
      <c r="K229" s="48"/>
      <c r="L229" s="38">
        <f t="shared" si="18"/>
        <v>0</v>
      </c>
      <c r="M229" s="39">
        <f t="shared" si="19"/>
        <v>0</v>
      </c>
      <c r="N229" s="34" t="s">
        <v>22</v>
      </c>
      <c r="O229" s="52"/>
    </row>
    <row r="230" spans="1:15" s="43" customFormat="1" ht="18.75" x14ac:dyDescent="0.25">
      <c r="A230" s="34">
        <v>227</v>
      </c>
      <c r="B230" s="41">
        <v>3003247</v>
      </c>
      <c r="C230" s="34" t="s">
        <v>25</v>
      </c>
      <c r="D230" s="42" t="s">
        <v>170</v>
      </c>
      <c r="E230" s="36" t="s">
        <v>257</v>
      </c>
      <c r="F230" s="17">
        <v>400</v>
      </c>
      <c r="G230" s="46">
        <f t="shared" si="20"/>
        <v>0.89285714285714279</v>
      </c>
      <c r="H230" s="46">
        <v>1</v>
      </c>
      <c r="I230" s="37">
        <f t="shared" si="21"/>
        <v>357.14285714285711</v>
      </c>
      <c r="J230" s="37">
        <f t="shared" si="22"/>
        <v>400</v>
      </c>
      <c r="K230" s="48"/>
      <c r="L230" s="38">
        <f t="shared" si="18"/>
        <v>0</v>
      </c>
      <c r="M230" s="39">
        <f t="shared" si="19"/>
        <v>0</v>
      </c>
      <c r="N230" s="34" t="s">
        <v>22</v>
      </c>
      <c r="O230" s="52"/>
    </row>
    <row r="231" spans="1:15" s="43" customFormat="1" ht="18.75" x14ac:dyDescent="0.25">
      <c r="A231" s="34">
        <v>228</v>
      </c>
      <c r="B231" s="41">
        <v>3003248</v>
      </c>
      <c r="C231" s="34" t="s">
        <v>25</v>
      </c>
      <c r="D231" s="42" t="s">
        <v>171</v>
      </c>
      <c r="E231" s="36" t="s">
        <v>257</v>
      </c>
      <c r="F231" s="17">
        <v>387</v>
      </c>
      <c r="G231" s="46">
        <f t="shared" si="20"/>
        <v>1.7857142857142856</v>
      </c>
      <c r="H231" s="46">
        <v>2</v>
      </c>
      <c r="I231" s="37">
        <f t="shared" si="21"/>
        <v>691.07142857142856</v>
      </c>
      <c r="J231" s="37">
        <f t="shared" si="22"/>
        <v>774</v>
      </c>
      <c r="K231" s="48"/>
      <c r="L231" s="38">
        <f t="shared" si="18"/>
        <v>0</v>
      </c>
      <c r="M231" s="39">
        <f t="shared" si="19"/>
        <v>0</v>
      </c>
      <c r="N231" s="34" t="s">
        <v>22</v>
      </c>
      <c r="O231" s="52"/>
    </row>
    <row r="232" spans="1:15" s="43" customFormat="1" ht="18.75" x14ac:dyDescent="0.25">
      <c r="A232" s="34">
        <v>229</v>
      </c>
      <c r="B232" s="41">
        <v>3003249</v>
      </c>
      <c r="C232" s="34" t="s">
        <v>25</v>
      </c>
      <c r="D232" s="42" t="s">
        <v>172</v>
      </c>
      <c r="E232" s="36" t="s">
        <v>257</v>
      </c>
      <c r="F232" s="17">
        <v>288</v>
      </c>
      <c r="G232" s="46">
        <f t="shared" si="20"/>
        <v>0.89285714285714279</v>
      </c>
      <c r="H232" s="46">
        <v>1</v>
      </c>
      <c r="I232" s="37">
        <f t="shared" si="21"/>
        <v>257.14285714285711</v>
      </c>
      <c r="J232" s="37">
        <f t="shared" si="22"/>
        <v>288</v>
      </c>
      <c r="K232" s="48"/>
      <c r="L232" s="38">
        <f t="shared" si="18"/>
        <v>0</v>
      </c>
      <c r="M232" s="39">
        <f t="shared" si="19"/>
        <v>0</v>
      </c>
      <c r="N232" s="34" t="s">
        <v>22</v>
      </c>
      <c r="O232" s="52"/>
    </row>
    <row r="233" spans="1:15" s="43" customFormat="1" ht="18.75" x14ac:dyDescent="0.25">
      <c r="A233" s="34">
        <v>230</v>
      </c>
      <c r="B233" s="41">
        <v>3003250</v>
      </c>
      <c r="C233" s="34" t="s">
        <v>25</v>
      </c>
      <c r="D233" s="42" t="s">
        <v>173</v>
      </c>
      <c r="E233" s="36" t="s">
        <v>257</v>
      </c>
      <c r="F233" s="17">
        <v>80</v>
      </c>
      <c r="G233" s="46">
        <f t="shared" si="20"/>
        <v>3.125</v>
      </c>
      <c r="H233" s="46">
        <v>3.5</v>
      </c>
      <c r="I233" s="37">
        <f t="shared" si="21"/>
        <v>250</v>
      </c>
      <c r="J233" s="37">
        <f t="shared" si="22"/>
        <v>280</v>
      </c>
      <c r="K233" s="48"/>
      <c r="L233" s="38">
        <f t="shared" si="18"/>
        <v>0</v>
      </c>
      <c r="M233" s="39">
        <f t="shared" si="19"/>
        <v>0</v>
      </c>
      <c r="N233" s="34" t="s">
        <v>22</v>
      </c>
      <c r="O233" s="52"/>
    </row>
    <row r="234" spans="1:15" s="43" customFormat="1" ht="18.75" x14ac:dyDescent="0.25">
      <c r="A234" s="34">
        <v>231</v>
      </c>
      <c r="B234" s="41">
        <v>3003257</v>
      </c>
      <c r="C234" s="34" t="s">
        <v>25</v>
      </c>
      <c r="D234" s="42" t="s">
        <v>395</v>
      </c>
      <c r="E234" s="36" t="s">
        <v>259</v>
      </c>
      <c r="F234" s="17">
        <v>1</v>
      </c>
      <c r="G234" s="46">
        <f t="shared" si="20"/>
        <v>9339.2857142857138</v>
      </c>
      <c r="H234" s="46">
        <v>10460</v>
      </c>
      <c r="I234" s="37">
        <f t="shared" si="21"/>
        <v>9339.2857142857138</v>
      </c>
      <c r="J234" s="37">
        <f t="shared" si="22"/>
        <v>10460</v>
      </c>
      <c r="K234" s="48"/>
      <c r="L234" s="38">
        <f t="shared" si="18"/>
        <v>0</v>
      </c>
      <c r="M234" s="39">
        <f t="shared" si="19"/>
        <v>0</v>
      </c>
      <c r="N234" s="34" t="s">
        <v>22</v>
      </c>
      <c r="O234" s="52"/>
    </row>
    <row r="235" spans="1:15" s="43" customFormat="1" ht="18.75" x14ac:dyDescent="0.25">
      <c r="A235" s="34">
        <v>232</v>
      </c>
      <c r="B235" s="41">
        <v>3003261</v>
      </c>
      <c r="C235" s="34" t="s">
        <v>25</v>
      </c>
      <c r="D235" s="42" t="s">
        <v>174</v>
      </c>
      <c r="E235" s="36" t="s">
        <v>259</v>
      </c>
      <c r="F235" s="17">
        <v>1</v>
      </c>
      <c r="G235" s="46">
        <f t="shared" si="20"/>
        <v>21.785714285714366</v>
      </c>
      <c r="H235" s="46">
        <v>24.400000000000091</v>
      </c>
      <c r="I235" s="37">
        <f t="shared" si="21"/>
        <v>21.785714285714366</v>
      </c>
      <c r="J235" s="37">
        <f t="shared" si="22"/>
        <v>24.400000000000091</v>
      </c>
      <c r="K235" s="48"/>
      <c r="L235" s="38">
        <f t="shared" ref="L235:L297" si="23">K235*F235</f>
        <v>0</v>
      </c>
      <c r="M235" s="39">
        <f t="shared" ref="M235:M297" si="24">L235*1.12</f>
        <v>0</v>
      </c>
      <c r="N235" s="34" t="s">
        <v>22</v>
      </c>
      <c r="O235" s="52"/>
    </row>
    <row r="236" spans="1:15" s="43" customFormat="1" ht="18.75" x14ac:dyDescent="0.25">
      <c r="A236" s="34">
        <v>233</v>
      </c>
      <c r="B236" s="41">
        <v>3003262</v>
      </c>
      <c r="C236" s="34" t="s">
        <v>25</v>
      </c>
      <c r="D236" s="42" t="s">
        <v>175</v>
      </c>
      <c r="E236" s="36" t="s">
        <v>259</v>
      </c>
      <c r="F236" s="17">
        <v>1</v>
      </c>
      <c r="G236" s="46">
        <f t="shared" si="20"/>
        <v>115.03571428571442</v>
      </c>
      <c r="H236" s="46">
        <v>128.84000000000015</v>
      </c>
      <c r="I236" s="37">
        <f t="shared" si="21"/>
        <v>115.03571428571442</v>
      </c>
      <c r="J236" s="37">
        <f t="shared" si="22"/>
        <v>128.84000000000015</v>
      </c>
      <c r="K236" s="48"/>
      <c r="L236" s="38">
        <f t="shared" si="23"/>
        <v>0</v>
      </c>
      <c r="M236" s="39">
        <f t="shared" si="24"/>
        <v>0</v>
      </c>
      <c r="N236" s="34" t="s">
        <v>22</v>
      </c>
      <c r="O236" s="52"/>
    </row>
    <row r="237" spans="1:15" s="43" customFormat="1" ht="18.75" x14ac:dyDescent="0.25">
      <c r="A237" s="34">
        <v>235</v>
      </c>
      <c r="B237" s="41">
        <v>3003280</v>
      </c>
      <c r="C237" s="34" t="s">
        <v>25</v>
      </c>
      <c r="D237" s="42" t="s">
        <v>177</v>
      </c>
      <c r="E237" s="36" t="s">
        <v>257</v>
      </c>
      <c r="F237" s="17">
        <v>197</v>
      </c>
      <c r="G237" s="46">
        <f t="shared" si="20"/>
        <v>17.857142857142858</v>
      </c>
      <c r="H237" s="46">
        <v>20</v>
      </c>
      <c r="I237" s="37">
        <f t="shared" si="21"/>
        <v>3517.8571428571431</v>
      </c>
      <c r="J237" s="37">
        <f t="shared" si="22"/>
        <v>3940</v>
      </c>
      <c r="K237" s="48"/>
      <c r="L237" s="38">
        <f t="shared" si="23"/>
        <v>0</v>
      </c>
      <c r="M237" s="39">
        <f t="shared" si="24"/>
        <v>0</v>
      </c>
      <c r="N237" s="34" t="s">
        <v>22</v>
      </c>
      <c r="O237" s="52"/>
    </row>
    <row r="238" spans="1:15" s="43" customFormat="1" ht="18.75" x14ac:dyDescent="0.25">
      <c r="A238" s="34">
        <v>236</v>
      </c>
      <c r="B238" s="41">
        <v>3003281</v>
      </c>
      <c r="C238" s="34" t="s">
        <v>25</v>
      </c>
      <c r="D238" s="42" t="s">
        <v>396</v>
      </c>
      <c r="E238" s="36" t="s">
        <v>257</v>
      </c>
      <c r="F238" s="17">
        <v>10</v>
      </c>
      <c r="G238" s="46">
        <f t="shared" si="20"/>
        <v>65.178571428571431</v>
      </c>
      <c r="H238" s="46">
        <v>73</v>
      </c>
      <c r="I238" s="37">
        <f t="shared" si="21"/>
        <v>651.78571428571433</v>
      </c>
      <c r="J238" s="37">
        <f t="shared" si="22"/>
        <v>730</v>
      </c>
      <c r="K238" s="48"/>
      <c r="L238" s="38">
        <f t="shared" si="23"/>
        <v>0</v>
      </c>
      <c r="M238" s="39">
        <f t="shared" si="24"/>
        <v>0</v>
      </c>
      <c r="N238" s="34" t="s">
        <v>22</v>
      </c>
      <c r="O238" s="52"/>
    </row>
    <row r="239" spans="1:15" s="43" customFormat="1" ht="18.75" x14ac:dyDescent="0.25">
      <c r="A239" s="34">
        <v>237</v>
      </c>
      <c r="B239" s="41">
        <v>3003287</v>
      </c>
      <c r="C239" s="34" t="s">
        <v>25</v>
      </c>
      <c r="D239" s="42" t="s">
        <v>178</v>
      </c>
      <c r="E239" s="36" t="s">
        <v>257</v>
      </c>
      <c r="F239" s="17">
        <v>6</v>
      </c>
      <c r="G239" s="46">
        <f t="shared" si="20"/>
        <v>191.07142857142858</v>
      </c>
      <c r="H239" s="46">
        <v>214</v>
      </c>
      <c r="I239" s="37">
        <f t="shared" si="21"/>
        <v>1146.4285714285716</v>
      </c>
      <c r="J239" s="37">
        <f t="shared" si="22"/>
        <v>1284</v>
      </c>
      <c r="K239" s="48"/>
      <c r="L239" s="38">
        <f t="shared" si="23"/>
        <v>0</v>
      </c>
      <c r="M239" s="39">
        <f t="shared" si="24"/>
        <v>0</v>
      </c>
      <c r="N239" s="34" t="s">
        <v>22</v>
      </c>
      <c r="O239" s="52"/>
    </row>
    <row r="240" spans="1:15" s="43" customFormat="1" ht="18.75" x14ac:dyDescent="0.25">
      <c r="A240" s="34">
        <v>238</v>
      </c>
      <c r="B240" s="41">
        <v>3003293</v>
      </c>
      <c r="C240" s="34" t="s">
        <v>25</v>
      </c>
      <c r="D240" s="42" t="s">
        <v>179</v>
      </c>
      <c r="E240" s="36" t="s">
        <v>257</v>
      </c>
      <c r="F240" s="17">
        <v>8</v>
      </c>
      <c r="G240" s="46">
        <f t="shared" si="20"/>
        <v>47.357142857142826</v>
      </c>
      <c r="H240" s="46">
        <v>53.039999999999964</v>
      </c>
      <c r="I240" s="37">
        <f t="shared" si="21"/>
        <v>378.85714285714261</v>
      </c>
      <c r="J240" s="37">
        <f t="shared" si="22"/>
        <v>424.31999999999971</v>
      </c>
      <c r="K240" s="48"/>
      <c r="L240" s="38">
        <f t="shared" si="23"/>
        <v>0</v>
      </c>
      <c r="M240" s="39">
        <f t="shared" si="24"/>
        <v>0</v>
      </c>
      <c r="N240" s="34" t="s">
        <v>22</v>
      </c>
      <c r="O240" s="52"/>
    </row>
    <row r="241" spans="1:15" s="43" customFormat="1" ht="18.75" x14ac:dyDescent="0.25">
      <c r="A241" s="34">
        <v>239</v>
      </c>
      <c r="B241" s="41">
        <v>3003294</v>
      </c>
      <c r="C241" s="34" t="s">
        <v>25</v>
      </c>
      <c r="D241" s="42" t="s">
        <v>180</v>
      </c>
      <c r="E241" s="36" t="s">
        <v>257</v>
      </c>
      <c r="F241" s="17">
        <v>10</v>
      </c>
      <c r="G241" s="46">
        <f t="shared" si="20"/>
        <v>74.100000000000165</v>
      </c>
      <c r="H241" s="46">
        <v>82.992000000000189</v>
      </c>
      <c r="I241" s="37">
        <f t="shared" si="21"/>
        <v>741.00000000000159</v>
      </c>
      <c r="J241" s="37">
        <f t="shared" si="22"/>
        <v>829.92000000000189</v>
      </c>
      <c r="K241" s="48"/>
      <c r="L241" s="38">
        <f t="shared" si="23"/>
        <v>0</v>
      </c>
      <c r="M241" s="39">
        <f t="shared" si="24"/>
        <v>0</v>
      </c>
      <c r="N241" s="34" t="s">
        <v>22</v>
      </c>
      <c r="O241" s="52"/>
    </row>
    <row r="242" spans="1:15" s="43" customFormat="1" ht="18.75" x14ac:dyDescent="0.25">
      <c r="A242" s="34">
        <v>240</v>
      </c>
      <c r="B242" s="41">
        <v>3003304</v>
      </c>
      <c r="C242" s="34" t="s">
        <v>25</v>
      </c>
      <c r="D242" s="42" t="s">
        <v>181</v>
      </c>
      <c r="E242" s="36" t="s">
        <v>257</v>
      </c>
      <c r="F242" s="17">
        <v>3</v>
      </c>
      <c r="G242" s="46">
        <f t="shared" si="20"/>
        <v>96.428571428571431</v>
      </c>
      <c r="H242" s="46">
        <v>108</v>
      </c>
      <c r="I242" s="37">
        <f t="shared" si="21"/>
        <v>289.28571428571428</v>
      </c>
      <c r="J242" s="37">
        <f t="shared" si="22"/>
        <v>324</v>
      </c>
      <c r="K242" s="48"/>
      <c r="L242" s="38">
        <f t="shared" si="23"/>
        <v>0</v>
      </c>
      <c r="M242" s="39">
        <f t="shared" si="24"/>
        <v>0</v>
      </c>
      <c r="N242" s="34" t="s">
        <v>22</v>
      </c>
      <c r="O242" s="52"/>
    </row>
    <row r="243" spans="1:15" s="43" customFormat="1" ht="18.75" x14ac:dyDescent="0.25">
      <c r="A243" s="34">
        <v>241</v>
      </c>
      <c r="B243" s="41">
        <v>3003305</v>
      </c>
      <c r="C243" s="34" t="s">
        <v>25</v>
      </c>
      <c r="D243" s="42" t="s">
        <v>182</v>
      </c>
      <c r="E243" s="36" t="s">
        <v>257</v>
      </c>
      <c r="F243" s="17">
        <v>50</v>
      </c>
      <c r="G243" s="46">
        <f t="shared" si="20"/>
        <v>89.285714285714292</v>
      </c>
      <c r="H243" s="46">
        <v>100</v>
      </c>
      <c r="I243" s="37">
        <f t="shared" si="21"/>
        <v>4464.2857142857147</v>
      </c>
      <c r="J243" s="37">
        <f t="shared" si="22"/>
        <v>5000</v>
      </c>
      <c r="K243" s="48"/>
      <c r="L243" s="38">
        <f t="shared" si="23"/>
        <v>0</v>
      </c>
      <c r="M243" s="39">
        <f t="shared" si="24"/>
        <v>0</v>
      </c>
      <c r="N243" s="34" t="s">
        <v>22</v>
      </c>
      <c r="O243" s="52"/>
    </row>
    <row r="244" spans="1:15" s="43" customFormat="1" ht="18.75" x14ac:dyDescent="0.25">
      <c r="A244" s="34">
        <v>242</v>
      </c>
      <c r="B244" s="41">
        <v>3003306</v>
      </c>
      <c r="C244" s="34" t="s">
        <v>25</v>
      </c>
      <c r="D244" s="42" t="s">
        <v>183</v>
      </c>
      <c r="E244" s="36" t="s">
        <v>257</v>
      </c>
      <c r="F244" s="17">
        <v>9</v>
      </c>
      <c r="G244" s="46">
        <f t="shared" si="20"/>
        <v>89.285714285714292</v>
      </c>
      <c r="H244" s="46">
        <v>100</v>
      </c>
      <c r="I244" s="37">
        <f t="shared" si="21"/>
        <v>803.57142857142867</v>
      </c>
      <c r="J244" s="37">
        <f t="shared" si="22"/>
        <v>900</v>
      </c>
      <c r="K244" s="48"/>
      <c r="L244" s="38">
        <f t="shared" si="23"/>
        <v>0</v>
      </c>
      <c r="M244" s="39">
        <f t="shared" si="24"/>
        <v>0</v>
      </c>
      <c r="N244" s="34" t="s">
        <v>22</v>
      </c>
      <c r="O244" s="52"/>
    </row>
    <row r="245" spans="1:15" s="43" customFormat="1" ht="37.5" x14ac:dyDescent="0.25">
      <c r="A245" s="34">
        <v>243</v>
      </c>
      <c r="B245" s="41">
        <v>3003316</v>
      </c>
      <c r="C245" s="34" t="s">
        <v>25</v>
      </c>
      <c r="D245" s="42" t="s">
        <v>184</v>
      </c>
      <c r="E245" s="36" t="s">
        <v>257</v>
      </c>
      <c r="F245" s="17">
        <v>2</v>
      </c>
      <c r="G245" s="46">
        <f t="shared" si="20"/>
        <v>139.37857142857166</v>
      </c>
      <c r="H245" s="46">
        <v>156.10400000000027</v>
      </c>
      <c r="I245" s="37">
        <f t="shared" si="21"/>
        <v>278.75714285714332</v>
      </c>
      <c r="J245" s="37">
        <f t="shared" si="22"/>
        <v>312.20800000000054</v>
      </c>
      <c r="K245" s="48"/>
      <c r="L245" s="38">
        <f t="shared" si="23"/>
        <v>0</v>
      </c>
      <c r="M245" s="39">
        <f t="shared" si="24"/>
        <v>0</v>
      </c>
      <c r="N245" s="34" t="s">
        <v>22</v>
      </c>
      <c r="O245" s="52"/>
    </row>
    <row r="246" spans="1:15" s="43" customFormat="1" ht="18.75" x14ac:dyDescent="0.25">
      <c r="A246" s="34">
        <v>244</v>
      </c>
      <c r="B246" s="41">
        <v>3003332</v>
      </c>
      <c r="C246" s="34" t="s">
        <v>25</v>
      </c>
      <c r="D246" s="42" t="s">
        <v>185</v>
      </c>
      <c r="E246" s="36" t="s">
        <v>257</v>
      </c>
      <c r="F246" s="17">
        <v>2</v>
      </c>
      <c r="G246" s="46">
        <f t="shared" si="20"/>
        <v>696.42857142857144</v>
      </c>
      <c r="H246" s="46">
        <v>780</v>
      </c>
      <c r="I246" s="37">
        <f t="shared" si="21"/>
        <v>1392.8571428571429</v>
      </c>
      <c r="J246" s="37">
        <f t="shared" si="22"/>
        <v>1560</v>
      </c>
      <c r="K246" s="48"/>
      <c r="L246" s="38">
        <f t="shared" si="23"/>
        <v>0</v>
      </c>
      <c r="M246" s="39">
        <f t="shared" si="24"/>
        <v>0</v>
      </c>
      <c r="N246" s="34" t="s">
        <v>22</v>
      </c>
      <c r="O246" s="52"/>
    </row>
    <row r="247" spans="1:15" s="43" customFormat="1" ht="18.75" x14ac:dyDescent="0.25">
      <c r="A247" s="34">
        <v>245</v>
      </c>
      <c r="B247" s="41">
        <v>3003348</v>
      </c>
      <c r="C247" s="34" t="s">
        <v>25</v>
      </c>
      <c r="D247" s="42" t="s">
        <v>186</v>
      </c>
      <c r="E247" s="36" t="s">
        <v>257</v>
      </c>
      <c r="F247" s="17">
        <v>3</v>
      </c>
      <c r="G247" s="46">
        <f t="shared" si="20"/>
        <v>1164.4285714285745</v>
      </c>
      <c r="H247" s="46">
        <v>1304.1600000000035</v>
      </c>
      <c r="I247" s="37">
        <f t="shared" si="21"/>
        <v>3493.2857142857238</v>
      </c>
      <c r="J247" s="37">
        <f t="shared" si="22"/>
        <v>3912.4800000000105</v>
      </c>
      <c r="K247" s="48"/>
      <c r="L247" s="38">
        <f t="shared" si="23"/>
        <v>0</v>
      </c>
      <c r="M247" s="39">
        <f t="shared" si="24"/>
        <v>0</v>
      </c>
      <c r="N247" s="34" t="s">
        <v>22</v>
      </c>
      <c r="O247" s="52"/>
    </row>
    <row r="248" spans="1:15" s="43" customFormat="1" ht="18.75" x14ac:dyDescent="0.25">
      <c r="A248" s="34">
        <v>246</v>
      </c>
      <c r="B248" s="41">
        <v>3003354</v>
      </c>
      <c r="C248" s="34" t="s">
        <v>25</v>
      </c>
      <c r="D248" s="42" t="s">
        <v>397</v>
      </c>
      <c r="E248" s="36" t="s">
        <v>257</v>
      </c>
      <c r="F248" s="17">
        <v>1</v>
      </c>
      <c r="G248" s="46">
        <f t="shared" si="20"/>
        <v>1065.764285714288</v>
      </c>
      <c r="H248" s="46">
        <v>1193.6560000000027</v>
      </c>
      <c r="I248" s="37">
        <f t="shared" si="21"/>
        <v>1065.764285714288</v>
      </c>
      <c r="J248" s="37">
        <f t="shared" si="22"/>
        <v>1193.6560000000027</v>
      </c>
      <c r="K248" s="48"/>
      <c r="L248" s="38">
        <f t="shared" si="23"/>
        <v>0</v>
      </c>
      <c r="M248" s="39">
        <f t="shared" si="24"/>
        <v>0</v>
      </c>
      <c r="N248" s="34" t="s">
        <v>22</v>
      </c>
      <c r="O248" s="52"/>
    </row>
    <row r="249" spans="1:15" s="43" customFormat="1" ht="18.75" x14ac:dyDescent="0.25">
      <c r="A249" s="34">
        <v>247</v>
      </c>
      <c r="B249" s="41">
        <v>3003438</v>
      </c>
      <c r="C249" s="34" t="s">
        <v>25</v>
      </c>
      <c r="D249" s="42" t="s">
        <v>187</v>
      </c>
      <c r="E249" s="36" t="s">
        <v>257</v>
      </c>
      <c r="F249" s="17">
        <v>1</v>
      </c>
      <c r="G249" s="46">
        <f t="shared" si="20"/>
        <v>16737.642857142888</v>
      </c>
      <c r="H249" s="46">
        <v>18746.160000000033</v>
      </c>
      <c r="I249" s="37">
        <f t="shared" si="21"/>
        <v>16737.642857142888</v>
      </c>
      <c r="J249" s="37">
        <f t="shared" si="22"/>
        <v>18746.160000000033</v>
      </c>
      <c r="K249" s="48"/>
      <c r="L249" s="38">
        <f t="shared" si="23"/>
        <v>0</v>
      </c>
      <c r="M249" s="39">
        <f t="shared" si="24"/>
        <v>0</v>
      </c>
      <c r="N249" s="34" t="s">
        <v>22</v>
      </c>
      <c r="O249" s="52"/>
    </row>
    <row r="250" spans="1:15" s="43" customFormat="1" ht="18.75" x14ac:dyDescent="0.25">
      <c r="A250" s="34">
        <v>248</v>
      </c>
      <c r="B250" s="41">
        <v>3004110</v>
      </c>
      <c r="C250" s="34" t="s">
        <v>25</v>
      </c>
      <c r="D250" s="42" t="s">
        <v>398</v>
      </c>
      <c r="E250" s="36" t="s">
        <v>257</v>
      </c>
      <c r="F250" s="17">
        <v>1</v>
      </c>
      <c r="G250" s="46">
        <f t="shared" si="20"/>
        <v>1464.2857142857142</v>
      </c>
      <c r="H250" s="46">
        <v>1640</v>
      </c>
      <c r="I250" s="37">
        <f t="shared" si="21"/>
        <v>1464.2857142857142</v>
      </c>
      <c r="J250" s="37">
        <f t="shared" si="22"/>
        <v>1640</v>
      </c>
      <c r="K250" s="48"/>
      <c r="L250" s="38">
        <f t="shared" si="23"/>
        <v>0</v>
      </c>
      <c r="M250" s="39">
        <f t="shared" si="24"/>
        <v>0</v>
      </c>
      <c r="N250" s="34" t="s">
        <v>22</v>
      </c>
      <c r="O250" s="52"/>
    </row>
    <row r="251" spans="1:15" s="43" customFormat="1" ht="18.75" x14ac:dyDescent="0.25">
      <c r="A251" s="34">
        <v>249</v>
      </c>
      <c r="B251" s="41">
        <v>3004774</v>
      </c>
      <c r="C251" s="34" t="s">
        <v>25</v>
      </c>
      <c r="D251" s="42" t="s">
        <v>192</v>
      </c>
      <c r="E251" s="36" t="s">
        <v>257</v>
      </c>
      <c r="F251" s="17">
        <v>2</v>
      </c>
      <c r="G251" s="46">
        <f t="shared" si="20"/>
        <v>2178.5714285714284</v>
      </c>
      <c r="H251" s="46">
        <v>2440</v>
      </c>
      <c r="I251" s="37">
        <f t="shared" si="21"/>
        <v>4357.1428571428569</v>
      </c>
      <c r="J251" s="37">
        <f t="shared" si="22"/>
        <v>4880</v>
      </c>
      <c r="K251" s="48"/>
      <c r="L251" s="38">
        <f t="shared" si="23"/>
        <v>0</v>
      </c>
      <c r="M251" s="39">
        <f t="shared" si="24"/>
        <v>0</v>
      </c>
      <c r="N251" s="34" t="s">
        <v>22</v>
      </c>
      <c r="O251" s="52"/>
    </row>
    <row r="252" spans="1:15" s="43" customFormat="1" ht="18.75" x14ac:dyDescent="0.25">
      <c r="A252" s="34">
        <v>250</v>
      </c>
      <c r="B252" s="41">
        <v>3005161</v>
      </c>
      <c r="C252" s="34" t="s">
        <v>25</v>
      </c>
      <c r="D252" s="42" t="s">
        <v>399</v>
      </c>
      <c r="E252" s="36" t="s">
        <v>257</v>
      </c>
      <c r="F252" s="17">
        <v>6</v>
      </c>
      <c r="G252" s="46">
        <f t="shared" si="20"/>
        <v>1315.0714285714328</v>
      </c>
      <c r="H252" s="46">
        <v>1472.8800000000047</v>
      </c>
      <c r="I252" s="37">
        <f t="shared" si="21"/>
        <v>7890.4285714285961</v>
      </c>
      <c r="J252" s="37">
        <f t="shared" si="22"/>
        <v>8837.2800000000279</v>
      </c>
      <c r="K252" s="48"/>
      <c r="L252" s="38">
        <f t="shared" si="23"/>
        <v>0</v>
      </c>
      <c r="M252" s="39">
        <f t="shared" si="24"/>
        <v>0</v>
      </c>
      <c r="N252" s="34" t="s">
        <v>22</v>
      </c>
      <c r="O252" s="52"/>
    </row>
    <row r="253" spans="1:15" s="43" customFormat="1" ht="18.75" x14ac:dyDescent="0.25">
      <c r="A253" s="34">
        <v>251</v>
      </c>
      <c r="B253" s="41">
        <v>3005512</v>
      </c>
      <c r="C253" s="34" t="s">
        <v>25</v>
      </c>
      <c r="D253" s="42" t="s">
        <v>400</v>
      </c>
      <c r="E253" s="36" t="s">
        <v>257</v>
      </c>
      <c r="F253" s="17">
        <v>1</v>
      </c>
      <c r="G253" s="46">
        <f t="shared" si="20"/>
        <v>24785.364285714291</v>
      </c>
      <c r="H253" s="46">
        <v>27759.608000000007</v>
      </c>
      <c r="I253" s="37">
        <f t="shared" si="21"/>
        <v>24785.364285714291</v>
      </c>
      <c r="J253" s="37">
        <f t="shared" si="22"/>
        <v>27759.608000000007</v>
      </c>
      <c r="K253" s="48"/>
      <c r="L253" s="38">
        <f t="shared" si="23"/>
        <v>0</v>
      </c>
      <c r="M253" s="39">
        <f t="shared" si="24"/>
        <v>0</v>
      </c>
      <c r="N253" s="34" t="s">
        <v>22</v>
      </c>
      <c r="O253" s="52"/>
    </row>
    <row r="254" spans="1:15" s="43" customFormat="1" ht="18.75" x14ac:dyDescent="0.25">
      <c r="A254" s="34">
        <v>252</v>
      </c>
      <c r="B254" s="41">
        <v>3005513</v>
      </c>
      <c r="C254" s="34" t="s">
        <v>25</v>
      </c>
      <c r="D254" s="42" t="s">
        <v>401</v>
      </c>
      <c r="E254" s="36" t="s">
        <v>257</v>
      </c>
      <c r="F254" s="17">
        <v>1</v>
      </c>
      <c r="G254" s="46">
        <f t="shared" si="20"/>
        <v>24785.364285714291</v>
      </c>
      <c r="H254" s="46">
        <v>27759.608000000007</v>
      </c>
      <c r="I254" s="37">
        <f t="shared" si="21"/>
        <v>24785.364285714291</v>
      </c>
      <c r="J254" s="37">
        <f t="shared" si="22"/>
        <v>27759.608000000007</v>
      </c>
      <c r="K254" s="48"/>
      <c r="L254" s="38">
        <f t="shared" si="23"/>
        <v>0</v>
      </c>
      <c r="M254" s="39">
        <f t="shared" si="24"/>
        <v>0</v>
      </c>
      <c r="N254" s="34" t="s">
        <v>22</v>
      </c>
      <c r="O254" s="52"/>
    </row>
    <row r="255" spans="1:15" s="43" customFormat="1" ht="18.75" x14ac:dyDescent="0.25">
      <c r="A255" s="34">
        <v>253</v>
      </c>
      <c r="B255" s="41">
        <v>3005611</v>
      </c>
      <c r="C255" s="34" t="s">
        <v>25</v>
      </c>
      <c r="D255" s="42" t="s">
        <v>402</v>
      </c>
      <c r="E255" s="36" t="s">
        <v>257</v>
      </c>
      <c r="F255" s="17">
        <v>1</v>
      </c>
      <c r="G255" s="46">
        <f t="shared" si="20"/>
        <v>14.928571428571452</v>
      </c>
      <c r="H255" s="46">
        <v>16.720000000000027</v>
      </c>
      <c r="I255" s="37">
        <f t="shared" si="21"/>
        <v>14.928571428571452</v>
      </c>
      <c r="J255" s="37">
        <f t="shared" si="22"/>
        <v>16.720000000000027</v>
      </c>
      <c r="K255" s="48"/>
      <c r="L255" s="38">
        <f t="shared" si="23"/>
        <v>0</v>
      </c>
      <c r="M255" s="39">
        <f t="shared" si="24"/>
        <v>0</v>
      </c>
      <c r="N255" s="34" t="s">
        <v>22</v>
      </c>
      <c r="O255" s="52"/>
    </row>
    <row r="256" spans="1:15" s="43" customFormat="1" ht="18.75" x14ac:dyDescent="0.25">
      <c r="A256" s="34">
        <v>254</v>
      </c>
      <c r="B256" s="41">
        <v>3005692</v>
      </c>
      <c r="C256" s="34" t="s">
        <v>25</v>
      </c>
      <c r="D256" s="42" t="s">
        <v>197</v>
      </c>
      <c r="E256" s="36" t="s">
        <v>257</v>
      </c>
      <c r="F256" s="17">
        <v>2</v>
      </c>
      <c r="G256" s="46">
        <f t="shared" si="20"/>
        <v>1.9821428571428563</v>
      </c>
      <c r="H256" s="46">
        <v>2.2199999999999989</v>
      </c>
      <c r="I256" s="37">
        <f t="shared" si="21"/>
        <v>3.9642857142857126</v>
      </c>
      <c r="J256" s="37">
        <f t="shared" si="22"/>
        <v>4.4399999999999977</v>
      </c>
      <c r="K256" s="48"/>
      <c r="L256" s="38">
        <f t="shared" si="23"/>
        <v>0</v>
      </c>
      <c r="M256" s="39">
        <f t="shared" si="24"/>
        <v>0</v>
      </c>
      <c r="N256" s="34" t="s">
        <v>22</v>
      </c>
      <c r="O256" s="52"/>
    </row>
    <row r="257" spans="1:15" s="43" customFormat="1" ht="18.75" x14ac:dyDescent="0.25">
      <c r="A257" s="34">
        <v>255</v>
      </c>
      <c r="B257" s="41">
        <v>3005693</v>
      </c>
      <c r="C257" s="34" t="s">
        <v>25</v>
      </c>
      <c r="D257" s="42" t="s">
        <v>198</v>
      </c>
      <c r="E257" s="36" t="s">
        <v>257</v>
      </c>
      <c r="F257" s="17">
        <v>5</v>
      </c>
      <c r="G257" s="46">
        <f t="shared" si="20"/>
        <v>11.607142857142858</v>
      </c>
      <c r="H257" s="46">
        <v>13</v>
      </c>
      <c r="I257" s="37">
        <f t="shared" si="21"/>
        <v>58.035714285714292</v>
      </c>
      <c r="J257" s="37">
        <f t="shared" si="22"/>
        <v>65</v>
      </c>
      <c r="K257" s="48"/>
      <c r="L257" s="38">
        <f t="shared" si="23"/>
        <v>0</v>
      </c>
      <c r="M257" s="39">
        <f t="shared" si="24"/>
        <v>0</v>
      </c>
      <c r="N257" s="34" t="s">
        <v>22</v>
      </c>
      <c r="O257" s="52"/>
    </row>
    <row r="258" spans="1:15" s="43" customFormat="1" ht="18.75" x14ac:dyDescent="0.25">
      <c r="A258" s="34">
        <v>256</v>
      </c>
      <c r="B258" s="41">
        <v>3005724</v>
      </c>
      <c r="C258" s="34" t="s">
        <v>25</v>
      </c>
      <c r="D258" s="42" t="s">
        <v>403</v>
      </c>
      <c r="E258" s="36" t="s">
        <v>257</v>
      </c>
      <c r="F258" s="17">
        <v>3</v>
      </c>
      <c r="G258" s="46">
        <f t="shared" si="20"/>
        <v>43.571428571428733</v>
      </c>
      <c r="H258" s="46">
        <v>48.800000000000182</v>
      </c>
      <c r="I258" s="37">
        <f t="shared" si="21"/>
        <v>130.71428571428621</v>
      </c>
      <c r="J258" s="37">
        <f t="shared" si="22"/>
        <v>146.40000000000055</v>
      </c>
      <c r="K258" s="48"/>
      <c r="L258" s="38">
        <f t="shared" si="23"/>
        <v>0</v>
      </c>
      <c r="M258" s="39">
        <f t="shared" si="24"/>
        <v>0</v>
      </c>
      <c r="N258" s="34" t="s">
        <v>22</v>
      </c>
      <c r="O258" s="52"/>
    </row>
    <row r="259" spans="1:15" s="43" customFormat="1" ht="37.5" x14ac:dyDescent="0.25">
      <c r="A259" s="34">
        <v>257</v>
      </c>
      <c r="B259" s="41">
        <v>3005776</v>
      </c>
      <c r="C259" s="34" t="s">
        <v>25</v>
      </c>
      <c r="D259" s="42" t="s">
        <v>199</v>
      </c>
      <c r="E259" s="36" t="s">
        <v>257</v>
      </c>
      <c r="F259" s="17">
        <v>4</v>
      </c>
      <c r="G259" s="46">
        <f t="shared" si="20"/>
        <v>29.053571428571395</v>
      </c>
      <c r="H259" s="46">
        <v>32.539999999999964</v>
      </c>
      <c r="I259" s="37">
        <f t="shared" si="21"/>
        <v>116.21428571428558</v>
      </c>
      <c r="J259" s="37">
        <f t="shared" si="22"/>
        <v>130.15999999999985</v>
      </c>
      <c r="K259" s="48"/>
      <c r="L259" s="38">
        <f t="shared" si="23"/>
        <v>0</v>
      </c>
      <c r="M259" s="39">
        <f t="shared" si="24"/>
        <v>0</v>
      </c>
      <c r="N259" s="34" t="s">
        <v>22</v>
      </c>
      <c r="O259" s="52"/>
    </row>
    <row r="260" spans="1:15" s="43" customFormat="1" ht="18.75" x14ac:dyDescent="0.25">
      <c r="A260" s="34">
        <v>258</v>
      </c>
      <c r="B260" s="41">
        <v>3005809</v>
      </c>
      <c r="C260" s="34" t="s">
        <v>25</v>
      </c>
      <c r="D260" s="42" t="s">
        <v>200</v>
      </c>
      <c r="E260" s="36" t="s">
        <v>259</v>
      </c>
      <c r="F260" s="17">
        <v>1</v>
      </c>
      <c r="G260" s="46">
        <f t="shared" ref="G260:G308" si="25">H260/112*100</f>
        <v>803.75999999999817</v>
      </c>
      <c r="H260" s="46">
        <v>900.21119999999792</v>
      </c>
      <c r="I260" s="37">
        <f t="shared" ref="I260:I308" si="26">G260*F260</f>
        <v>803.75999999999817</v>
      </c>
      <c r="J260" s="37">
        <f t="shared" ref="J260:J308" si="27">H260*F260</f>
        <v>900.21119999999792</v>
      </c>
      <c r="K260" s="48"/>
      <c r="L260" s="38">
        <f t="shared" si="23"/>
        <v>0</v>
      </c>
      <c r="M260" s="39">
        <f t="shared" si="24"/>
        <v>0</v>
      </c>
      <c r="N260" s="34" t="s">
        <v>22</v>
      </c>
      <c r="O260" s="52"/>
    </row>
    <row r="261" spans="1:15" s="43" customFormat="1" ht="18.75" x14ac:dyDescent="0.25">
      <c r="A261" s="34">
        <v>259</v>
      </c>
      <c r="B261" s="41">
        <v>3005820</v>
      </c>
      <c r="C261" s="34" t="s">
        <v>25</v>
      </c>
      <c r="D261" s="42" t="s">
        <v>201</v>
      </c>
      <c r="E261" s="36" t="s">
        <v>257</v>
      </c>
      <c r="F261" s="17">
        <v>1</v>
      </c>
      <c r="G261" s="46">
        <f t="shared" si="25"/>
        <v>1.6071428571428545</v>
      </c>
      <c r="H261" s="46">
        <v>1.7999999999999972</v>
      </c>
      <c r="I261" s="37">
        <f t="shared" si="26"/>
        <v>1.6071428571428545</v>
      </c>
      <c r="J261" s="37">
        <f t="shared" si="27"/>
        <v>1.7999999999999972</v>
      </c>
      <c r="K261" s="48"/>
      <c r="L261" s="38">
        <f t="shared" si="23"/>
        <v>0</v>
      </c>
      <c r="M261" s="39">
        <f t="shared" si="24"/>
        <v>0</v>
      </c>
      <c r="N261" s="34" t="s">
        <v>22</v>
      </c>
      <c r="O261" s="52"/>
    </row>
    <row r="262" spans="1:15" s="43" customFormat="1" ht="37.5" x14ac:dyDescent="0.25">
      <c r="A262" s="34">
        <v>260</v>
      </c>
      <c r="B262" s="41">
        <v>3006015</v>
      </c>
      <c r="C262" s="34" t="s">
        <v>25</v>
      </c>
      <c r="D262" s="42" t="s">
        <v>404</v>
      </c>
      <c r="E262" s="36" t="s">
        <v>257</v>
      </c>
      <c r="F262" s="17">
        <v>1</v>
      </c>
      <c r="G262" s="46">
        <f t="shared" si="25"/>
        <v>1298.3928571428546</v>
      </c>
      <c r="H262" s="46">
        <v>1454.1999999999971</v>
      </c>
      <c r="I262" s="37">
        <f t="shared" si="26"/>
        <v>1298.3928571428546</v>
      </c>
      <c r="J262" s="37">
        <f t="shared" si="27"/>
        <v>1454.1999999999971</v>
      </c>
      <c r="K262" s="48"/>
      <c r="L262" s="38">
        <f t="shared" si="23"/>
        <v>0</v>
      </c>
      <c r="M262" s="39">
        <f t="shared" si="24"/>
        <v>0</v>
      </c>
      <c r="N262" s="34" t="s">
        <v>22</v>
      </c>
      <c r="O262" s="52"/>
    </row>
    <row r="263" spans="1:15" s="43" customFormat="1" ht="18.75" x14ac:dyDescent="0.25">
      <c r="A263" s="34">
        <v>261</v>
      </c>
      <c r="B263" s="41">
        <v>3006311</v>
      </c>
      <c r="C263" s="34" t="s">
        <v>25</v>
      </c>
      <c r="D263" s="42" t="s">
        <v>405</v>
      </c>
      <c r="E263" s="36" t="s">
        <v>257</v>
      </c>
      <c r="F263" s="17">
        <v>1</v>
      </c>
      <c r="G263" s="46">
        <f t="shared" si="25"/>
        <v>5062.5</v>
      </c>
      <c r="H263" s="46">
        <v>5670</v>
      </c>
      <c r="I263" s="37">
        <f t="shared" si="26"/>
        <v>5062.5</v>
      </c>
      <c r="J263" s="37">
        <f t="shared" si="27"/>
        <v>5670</v>
      </c>
      <c r="K263" s="48"/>
      <c r="L263" s="38">
        <f t="shared" si="23"/>
        <v>0</v>
      </c>
      <c r="M263" s="39">
        <f t="shared" si="24"/>
        <v>0</v>
      </c>
      <c r="N263" s="34" t="s">
        <v>22</v>
      </c>
      <c r="O263" s="52"/>
    </row>
    <row r="264" spans="1:15" s="43" customFormat="1" ht="18.75" x14ac:dyDescent="0.25">
      <c r="A264" s="34">
        <v>262</v>
      </c>
      <c r="B264" s="41">
        <v>3006381</v>
      </c>
      <c r="C264" s="34" t="s">
        <v>25</v>
      </c>
      <c r="D264" s="42" t="s">
        <v>406</v>
      </c>
      <c r="E264" s="36" t="s">
        <v>257</v>
      </c>
      <c r="F264" s="17">
        <v>1</v>
      </c>
      <c r="G264" s="46">
        <f t="shared" si="25"/>
        <v>12321.428571428571</v>
      </c>
      <c r="H264" s="46">
        <v>13800</v>
      </c>
      <c r="I264" s="37">
        <f t="shared" si="26"/>
        <v>12321.428571428571</v>
      </c>
      <c r="J264" s="37">
        <f t="shared" si="27"/>
        <v>13800</v>
      </c>
      <c r="K264" s="48"/>
      <c r="L264" s="38">
        <f t="shared" si="23"/>
        <v>0</v>
      </c>
      <c r="M264" s="39">
        <f t="shared" si="24"/>
        <v>0</v>
      </c>
      <c r="N264" s="34" t="s">
        <v>22</v>
      </c>
      <c r="O264" s="52"/>
    </row>
    <row r="265" spans="1:15" s="43" customFormat="1" ht="18.75" x14ac:dyDescent="0.25">
      <c r="A265" s="34">
        <v>263</v>
      </c>
      <c r="B265" s="41">
        <v>3006386</v>
      </c>
      <c r="C265" s="34" t="s">
        <v>25</v>
      </c>
      <c r="D265" s="42" t="s">
        <v>407</v>
      </c>
      <c r="E265" s="36" t="s">
        <v>257</v>
      </c>
      <c r="F265" s="17">
        <v>3</v>
      </c>
      <c r="G265" s="46">
        <f t="shared" si="25"/>
        <v>24785.364285714291</v>
      </c>
      <c r="H265" s="46">
        <v>27759.608000000007</v>
      </c>
      <c r="I265" s="37">
        <f t="shared" si="26"/>
        <v>74356.092857142881</v>
      </c>
      <c r="J265" s="37">
        <f t="shared" si="27"/>
        <v>83278.824000000022</v>
      </c>
      <c r="K265" s="48"/>
      <c r="L265" s="38">
        <f t="shared" si="23"/>
        <v>0</v>
      </c>
      <c r="M265" s="39">
        <f t="shared" si="24"/>
        <v>0</v>
      </c>
      <c r="N265" s="34" t="s">
        <v>22</v>
      </c>
      <c r="O265" s="52"/>
    </row>
    <row r="266" spans="1:15" s="43" customFormat="1" ht="56.25" x14ac:dyDescent="0.25">
      <c r="A266" s="34">
        <v>264</v>
      </c>
      <c r="B266" s="41" t="s">
        <v>234</v>
      </c>
      <c r="C266" s="34" t="s">
        <v>25</v>
      </c>
      <c r="D266" s="42" t="s">
        <v>408</v>
      </c>
      <c r="E266" s="36" t="s">
        <v>257</v>
      </c>
      <c r="F266" s="17">
        <v>1</v>
      </c>
      <c r="G266" s="46">
        <f t="shared" si="25"/>
        <v>70714.28571428571</v>
      </c>
      <c r="H266" s="46">
        <v>79200</v>
      </c>
      <c r="I266" s="37">
        <f t="shared" si="26"/>
        <v>70714.28571428571</v>
      </c>
      <c r="J266" s="37">
        <f t="shared" si="27"/>
        <v>79200</v>
      </c>
      <c r="K266" s="48"/>
      <c r="L266" s="38">
        <f t="shared" si="23"/>
        <v>0</v>
      </c>
      <c r="M266" s="39">
        <f t="shared" si="24"/>
        <v>0</v>
      </c>
      <c r="N266" s="34" t="s">
        <v>22</v>
      </c>
      <c r="O266" s="52"/>
    </row>
    <row r="267" spans="1:15" s="43" customFormat="1" ht="56.25" x14ac:dyDescent="0.25">
      <c r="A267" s="34">
        <v>265</v>
      </c>
      <c r="B267" s="41" t="s">
        <v>235</v>
      </c>
      <c r="C267" s="34" t="s">
        <v>25</v>
      </c>
      <c r="D267" s="42" t="s">
        <v>409</v>
      </c>
      <c r="E267" s="36" t="s">
        <v>257</v>
      </c>
      <c r="F267" s="17">
        <v>1</v>
      </c>
      <c r="G267" s="46">
        <f t="shared" si="25"/>
        <v>70223.21428571429</v>
      </c>
      <c r="H267" s="46">
        <v>78650</v>
      </c>
      <c r="I267" s="37">
        <f t="shared" si="26"/>
        <v>70223.21428571429</v>
      </c>
      <c r="J267" s="37">
        <f t="shared" si="27"/>
        <v>78650</v>
      </c>
      <c r="K267" s="48"/>
      <c r="L267" s="38">
        <f t="shared" si="23"/>
        <v>0</v>
      </c>
      <c r="M267" s="39">
        <f t="shared" si="24"/>
        <v>0</v>
      </c>
      <c r="N267" s="34" t="s">
        <v>22</v>
      </c>
      <c r="O267" s="52"/>
    </row>
    <row r="268" spans="1:15" s="43" customFormat="1" ht="56.25" x14ac:dyDescent="0.25">
      <c r="A268" s="34">
        <v>266</v>
      </c>
      <c r="B268" s="41" t="s">
        <v>236</v>
      </c>
      <c r="C268" s="34" t="s">
        <v>25</v>
      </c>
      <c r="D268" s="42" t="s">
        <v>410</v>
      </c>
      <c r="E268" s="36" t="s">
        <v>257</v>
      </c>
      <c r="F268" s="17">
        <v>1</v>
      </c>
      <c r="G268" s="46">
        <f t="shared" si="25"/>
        <v>70714.28571428571</v>
      </c>
      <c r="H268" s="46">
        <v>79200</v>
      </c>
      <c r="I268" s="37">
        <f t="shared" si="26"/>
        <v>70714.28571428571</v>
      </c>
      <c r="J268" s="37">
        <f t="shared" si="27"/>
        <v>79200</v>
      </c>
      <c r="K268" s="48"/>
      <c r="L268" s="38">
        <f t="shared" si="23"/>
        <v>0</v>
      </c>
      <c r="M268" s="39">
        <f t="shared" si="24"/>
        <v>0</v>
      </c>
      <c r="N268" s="34" t="s">
        <v>22</v>
      </c>
      <c r="O268" s="52"/>
    </row>
    <row r="269" spans="1:15" s="43" customFormat="1" ht="56.25" x14ac:dyDescent="0.25">
      <c r="A269" s="34">
        <v>267</v>
      </c>
      <c r="B269" s="41" t="s">
        <v>237</v>
      </c>
      <c r="C269" s="34" t="s">
        <v>25</v>
      </c>
      <c r="D269" s="42" t="s">
        <v>411</v>
      </c>
      <c r="E269" s="36" t="s">
        <v>257</v>
      </c>
      <c r="F269" s="17">
        <v>6</v>
      </c>
      <c r="G269" s="46">
        <f t="shared" si="25"/>
        <v>68750</v>
      </c>
      <c r="H269" s="46">
        <v>77000</v>
      </c>
      <c r="I269" s="37">
        <f t="shared" si="26"/>
        <v>412500</v>
      </c>
      <c r="J269" s="37">
        <f t="shared" si="27"/>
        <v>462000</v>
      </c>
      <c r="K269" s="48"/>
      <c r="L269" s="38">
        <f t="shared" si="23"/>
        <v>0</v>
      </c>
      <c r="M269" s="39">
        <f t="shared" si="24"/>
        <v>0</v>
      </c>
      <c r="N269" s="34" t="s">
        <v>22</v>
      </c>
      <c r="O269" s="52"/>
    </row>
    <row r="270" spans="1:15" s="43" customFormat="1" ht="56.25" x14ac:dyDescent="0.25">
      <c r="A270" s="34">
        <v>268</v>
      </c>
      <c r="B270" s="41" t="s">
        <v>238</v>
      </c>
      <c r="C270" s="34" t="s">
        <v>25</v>
      </c>
      <c r="D270" s="42" t="s">
        <v>412</v>
      </c>
      <c r="E270" s="36" t="s">
        <v>257</v>
      </c>
      <c r="F270" s="17">
        <v>1</v>
      </c>
      <c r="G270" s="46">
        <f t="shared" si="25"/>
        <v>70714.28571428571</v>
      </c>
      <c r="H270" s="46">
        <v>79200</v>
      </c>
      <c r="I270" s="37">
        <f t="shared" si="26"/>
        <v>70714.28571428571</v>
      </c>
      <c r="J270" s="37">
        <f t="shared" si="27"/>
        <v>79200</v>
      </c>
      <c r="K270" s="48"/>
      <c r="L270" s="38">
        <f t="shared" si="23"/>
        <v>0</v>
      </c>
      <c r="M270" s="39">
        <f t="shared" si="24"/>
        <v>0</v>
      </c>
      <c r="N270" s="34" t="s">
        <v>22</v>
      </c>
      <c r="O270" s="52"/>
    </row>
    <row r="271" spans="1:15" s="43" customFormat="1" ht="56.25" x14ac:dyDescent="0.25">
      <c r="A271" s="34">
        <v>269</v>
      </c>
      <c r="B271" s="41" t="s">
        <v>239</v>
      </c>
      <c r="C271" s="34" t="s">
        <v>25</v>
      </c>
      <c r="D271" s="42" t="s">
        <v>413</v>
      </c>
      <c r="E271" s="36" t="s">
        <v>257</v>
      </c>
      <c r="F271" s="17">
        <v>1</v>
      </c>
      <c r="G271" s="46">
        <f t="shared" si="25"/>
        <v>69553.571428571435</v>
      </c>
      <c r="H271" s="46">
        <v>77900</v>
      </c>
      <c r="I271" s="37">
        <f t="shared" si="26"/>
        <v>69553.571428571435</v>
      </c>
      <c r="J271" s="37">
        <f t="shared" si="27"/>
        <v>77900</v>
      </c>
      <c r="K271" s="48"/>
      <c r="L271" s="38">
        <f t="shared" si="23"/>
        <v>0</v>
      </c>
      <c r="M271" s="39">
        <f t="shared" si="24"/>
        <v>0</v>
      </c>
      <c r="N271" s="34" t="s">
        <v>22</v>
      </c>
      <c r="O271" s="52"/>
    </row>
    <row r="272" spans="1:15" s="43" customFormat="1" ht="37.5" x14ac:dyDescent="0.25">
      <c r="A272" s="34">
        <v>270</v>
      </c>
      <c r="B272" s="41" t="s">
        <v>240</v>
      </c>
      <c r="C272" s="34" t="s">
        <v>25</v>
      </c>
      <c r="D272" s="42" t="s">
        <v>414</v>
      </c>
      <c r="E272" s="36" t="s">
        <v>257</v>
      </c>
      <c r="F272" s="17">
        <v>1</v>
      </c>
      <c r="G272" s="46">
        <f t="shared" si="25"/>
        <v>66071.428571428565</v>
      </c>
      <c r="H272" s="46">
        <v>74000</v>
      </c>
      <c r="I272" s="37">
        <f t="shared" si="26"/>
        <v>66071.428571428565</v>
      </c>
      <c r="J272" s="37">
        <f t="shared" si="27"/>
        <v>74000</v>
      </c>
      <c r="K272" s="48"/>
      <c r="L272" s="38">
        <f t="shared" si="23"/>
        <v>0</v>
      </c>
      <c r="M272" s="39">
        <f t="shared" si="24"/>
        <v>0</v>
      </c>
      <c r="N272" s="34" t="s">
        <v>22</v>
      </c>
      <c r="O272" s="52"/>
    </row>
    <row r="273" spans="1:15" s="43" customFormat="1" ht="56.25" x14ac:dyDescent="0.25">
      <c r="A273" s="34">
        <v>271</v>
      </c>
      <c r="B273" s="41" t="s">
        <v>241</v>
      </c>
      <c r="C273" s="34" t="s">
        <v>25</v>
      </c>
      <c r="D273" s="42" t="s">
        <v>415</v>
      </c>
      <c r="E273" s="36" t="s">
        <v>257</v>
      </c>
      <c r="F273" s="17">
        <v>1</v>
      </c>
      <c r="G273" s="46">
        <f t="shared" si="25"/>
        <v>68750</v>
      </c>
      <c r="H273" s="46">
        <v>77000</v>
      </c>
      <c r="I273" s="37">
        <f t="shared" si="26"/>
        <v>68750</v>
      </c>
      <c r="J273" s="37">
        <f t="shared" si="27"/>
        <v>77000</v>
      </c>
      <c r="K273" s="48"/>
      <c r="L273" s="38">
        <f t="shared" si="23"/>
        <v>0</v>
      </c>
      <c r="M273" s="39">
        <f t="shared" si="24"/>
        <v>0</v>
      </c>
      <c r="N273" s="34" t="s">
        <v>22</v>
      </c>
      <c r="O273" s="52"/>
    </row>
    <row r="274" spans="1:15" s="43" customFormat="1" ht="37.5" x14ac:dyDescent="0.25">
      <c r="A274" s="34">
        <v>272</v>
      </c>
      <c r="B274" s="41" t="s">
        <v>242</v>
      </c>
      <c r="C274" s="34" t="s">
        <v>25</v>
      </c>
      <c r="D274" s="42" t="s">
        <v>416</v>
      </c>
      <c r="E274" s="36" t="s">
        <v>257</v>
      </c>
      <c r="F274" s="17">
        <v>1</v>
      </c>
      <c r="G274" s="46">
        <f t="shared" si="25"/>
        <v>32571.428571428572</v>
      </c>
      <c r="H274" s="46">
        <v>36480</v>
      </c>
      <c r="I274" s="37">
        <f t="shared" si="26"/>
        <v>32571.428571428572</v>
      </c>
      <c r="J274" s="37">
        <f t="shared" si="27"/>
        <v>36480</v>
      </c>
      <c r="K274" s="48"/>
      <c r="L274" s="38">
        <f t="shared" si="23"/>
        <v>0</v>
      </c>
      <c r="M274" s="39">
        <f t="shared" si="24"/>
        <v>0</v>
      </c>
      <c r="N274" s="34" t="s">
        <v>22</v>
      </c>
      <c r="O274" s="52"/>
    </row>
    <row r="275" spans="1:15" s="43" customFormat="1" ht="18.75" x14ac:dyDescent="0.25">
      <c r="A275" s="34">
        <v>273</v>
      </c>
      <c r="B275" s="41" t="s">
        <v>243</v>
      </c>
      <c r="C275" s="34" t="s">
        <v>25</v>
      </c>
      <c r="D275" s="42" t="s">
        <v>417</v>
      </c>
      <c r="E275" s="36" t="s">
        <v>257</v>
      </c>
      <c r="F275" s="17">
        <v>2</v>
      </c>
      <c r="G275" s="46">
        <f t="shared" si="25"/>
        <v>22285.714285714279</v>
      </c>
      <c r="H275" s="46">
        <v>24959.999999999993</v>
      </c>
      <c r="I275" s="37">
        <f t="shared" si="26"/>
        <v>44571.428571428558</v>
      </c>
      <c r="J275" s="37">
        <f t="shared" si="27"/>
        <v>49919.999999999985</v>
      </c>
      <c r="K275" s="48"/>
      <c r="L275" s="38">
        <f t="shared" si="23"/>
        <v>0</v>
      </c>
      <c r="M275" s="39">
        <f t="shared" si="24"/>
        <v>0</v>
      </c>
      <c r="N275" s="34" t="s">
        <v>22</v>
      </c>
      <c r="O275" s="52"/>
    </row>
    <row r="276" spans="1:15" s="43" customFormat="1" ht="56.25" x14ac:dyDescent="0.25">
      <c r="A276" s="34">
        <v>274</v>
      </c>
      <c r="B276" s="41" t="s">
        <v>244</v>
      </c>
      <c r="C276" s="34" t="s">
        <v>25</v>
      </c>
      <c r="D276" s="42" t="s">
        <v>418</v>
      </c>
      <c r="E276" s="36" t="s">
        <v>257</v>
      </c>
      <c r="F276" s="17">
        <v>2</v>
      </c>
      <c r="G276" s="46">
        <f t="shared" si="25"/>
        <v>35714.285714285717</v>
      </c>
      <c r="H276" s="46">
        <v>40000</v>
      </c>
      <c r="I276" s="37">
        <f t="shared" si="26"/>
        <v>71428.571428571435</v>
      </c>
      <c r="J276" s="37">
        <f t="shared" si="27"/>
        <v>80000</v>
      </c>
      <c r="K276" s="48"/>
      <c r="L276" s="38">
        <f t="shared" si="23"/>
        <v>0</v>
      </c>
      <c r="M276" s="39">
        <f t="shared" si="24"/>
        <v>0</v>
      </c>
      <c r="N276" s="34" t="s">
        <v>22</v>
      </c>
      <c r="O276" s="52"/>
    </row>
    <row r="277" spans="1:15" s="43" customFormat="1" ht="18.75" x14ac:dyDescent="0.25">
      <c r="A277" s="34">
        <v>275</v>
      </c>
      <c r="B277" s="41" t="s">
        <v>245</v>
      </c>
      <c r="C277" s="34" t="s">
        <v>25</v>
      </c>
      <c r="D277" s="42" t="s">
        <v>419</v>
      </c>
      <c r="E277" s="36" t="s">
        <v>257</v>
      </c>
      <c r="F277" s="17">
        <v>1</v>
      </c>
      <c r="G277" s="46">
        <f t="shared" si="25"/>
        <v>13662.628571428568</v>
      </c>
      <c r="H277" s="46">
        <v>15302.143999999997</v>
      </c>
      <c r="I277" s="37">
        <f t="shared" si="26"/>
        <v>13662.628571428568</v>
      </c>
      <c r="J277" s="37">
        <f t="shared" si="27"/>
        <v>15302.143999999997</v>
      </c>
      <c r="K277" s="48"/>
      <c r="L277" s="38">
        <f t="shared" si="23"/>
        <v>0</v>
      </c>
      <c r="M277" s="39">
        <f t="shared" si="24"/>
        <v>0</v>
      </c>
      <c r="N277" s="34" t="s">
        <v>22</v>
      </c>
      <c r="O277" s="52"/>
    </row>
    <row r="278" spans="1:15" s="43" customFormat="1" ht="56.25" x14ac:dyDescent="0.25">
      <c r="A278" s="34">
        <v>276</v>
      </c>
      <c r="B278" s="41" t="s">
        <v>246</v>
      </c>
      <c r="C278" s="34" t="s">
        <v>25</v>
      </c>
      <c r="D278" s="42" t="s">
        <v>420</v>
      </c>
      <c r="E278" s="36" t="s">
        <v>257</v>
      </c>
      <c r="F278" s="17">
        <v>1</v>
      </c>
      <c r="G278" s="46">
        <f t="shared" si="25"/>
        <v>60571.428571428565</v>
      </c>
      <c r="H278" s="46">
        <v>67840</v>
      </c>
      <c r="I278" s="37">
        <f t="shared" si="26"/>
        <v>60571.428571428565</v>
      </c>
      <c r="J278" s="37">
        <f t="shared" si="27"/>
        <v>67840</v>
      </c>
      <c r="K278" s="48"/>
      <c r="L278" s="38">
        <f t="shared" si="23"/>
        <v>0</v>
      </c>
      <c r="M278" s="39">
        <f t="shared" si="24"/>
        <v>0</v>
      </c>
      <c r="N278" s="34" t="s">
        <v>22</v>
      </c>
      <c r="O278" s="52"/>
    </row>
    <row r="279" spans="1:15" s="43" customFormat="1" ht="37.5" x14ac:dyDescent="0.25">
      <c r="A279" s="34">
        <v>277</v>
      </c>
      <c r="B279" s="41" t="s">
        <v>247</v>
      </c>
      <c r="C279" s="34" t="s">
        <v>25</v>
      </c>
      <c r="D279" s="42" t="s">
        <v>421</v>
      </c>
      <c r="E279" s="36"/>
      <c r="F279" s="17">
        <v>1</v>
      </c>
      <c r="G279" s="46">
        <f t="shared" si="25"/>
        <v>42.857142857142847</v>
      </c>
      <c r="H279" s="46">
        <v>47.999999999999986</v>
      </c>
      <c r="I279" s="37">
        <f t="shared" si="26"/>
        <v>42.857142857142847</v>
      </c>
      <c r="J279" s="37">
        <f t="shared" si="27"/>
        <v>47.999999999999986</v>
      </c>
      <c r="K279" s="48"/>
      <c r="L279" s="38">
        <f t="shared" si="23"/>
        <v>0</v>
      </c>
      <c r="M279" s="39">
        <f t="shared" si="24"/>
        <v>0</v>
      </c>
      <c r="N279" s="34" t="s">
        <v>22</v>
      </c>
      <c r="O279" s="52"/>
    </row>
    <row r="280" spans="1:15" s="43" customFormat="1" ht="37.5" x14ac:dyDescent="0.25">
      <c r="A280" s="34">
        <v>278</v>
      </c>
      <c r="B280" s="41" t="s">
        <v>248</v>
      </c>
      <c r="C280" s="34" t="s">
        <v>25</v>
      </c>
      <c r="D280" s="42" t="s">
        <v>422</v>
      </c>
      <c r="E280" s="36" t="s">
        <v>257</v>
      </c>
      <c r="F280" s="17">
        <v>1</v>
      </c>
      <c r="G280" s="46">
        <f t="shared" si="25"/>
        <v>21428.57142857142</v>
      </c>
      <c r="H280" s="46">
        <v>23999.999999999993</v>
      </c>
      <c r="I280" s="37">
        <f t="shared" si="26"/>
        <v>21428.57142857142</v>
      </c>
      <c r="J280" s="37">
        <f t="shared" si="27"/>
        <v>23999.999999999993</v>
      </c>
      <c r="K280" s="48"/>
      <c r="L280" s="38">
        <f t="shared" si="23"/>
        <v>0</v>
      </c>
      <c r="M280" s="39">
        <f t="shared" si="24"/>
        <v>0</v>
      </c>
      <c r="N280" s="34" t="s">
        <v>22</v>
      </c>
      <c r="O280" s="52"/>
    </row>
    <row r="281" spans="1:15" s="43" customFormat="1" ht="37.5" x14ac:dyDescent="0.25">
      <c r="A281" s="34">
        <v>279</v>
      </c>
      <c r="B281" s="41" t="s">
        <v>111</v>
      </c>
      <c r="C281" s="34" t="s">
        <v>25</v>
      </c>
      <c r="D281" s="42" t="s">
        <v>218</v>
      </c>
      <c r="E281" s="36" t="s">
        <v>257</v>
      </c>
      <c r="F281" s="17">
        <v>30</v>
      </c>
      <c r="G281" s="46">
        <f t="shared" si="25"/>
        <v>114.28571428571428</v>
      </c>
      <c r="H281" s="46">
        <v>128</v>
      </c>
      <c r="I281" s="37">
        <f t="shared" si="26"/>
        <v>3428.5714285714284</v>
      </c>
      <c r="J281" s="37">
        <f t="shared" si="27"/>
        <v>3840</v>
      </c>
      <c r="K281" s="48"/>
      <c r="L281" s="38">
        <f t="shared" si="23"/>
        <v>0</v>
      </c>
      <c r="M281" s="39">
        <f t="shared" si="24"/>
        <v>0</v>
      </c>
      <c r="N281" s="34" t="s">
        <v>22</v>
      </c>
      <c r="O281" s="52"/>
    </row>
    <row r="282" spans="1:15" s="43" customFormat="1" ht="37.5" x14ac:dyDescent="0.25">
      <c r="A282" s="34">
        <v>280</v>
      </c>
      <c r="B282" s="41" t="s">
        <v>249</v>
      </c>
      <c r="C282" s="34" t="s">
        <v>25</v>
      </c>
      <c r="D282" s="42" t="s">
        <v>423</v>
      </c>
      <c r="E282" s="36" t="s">
        <v>257</v>
      </c>
      <c r="F282" s="17">
        <v>6</v>
      </c>
      <c r="G282" s="46">
        <f t="shared" si="25"/>
        <v>3657.1428571428569</v>
      </c>
      <c r="H282" s="46">
        <v>4096</v>
      </c>
      <c r="I282" s="37">
        <f t="shared" si="26"/>
        <v>21942.857142857141</v>
      </c>
      <c r="J282" s="37">
        <f t="shared" si="27"/>
        <v>24576</v>
      </c>
      <c r="K282" s="48"/>
      <c r="L282" s="38">
        <f t="shared" si="23"/>
        <v>0</v>
      </c>
      <c r="M282" s="39">
        <f t="shared" si="24"/>
        <v>0</v>
      </c>
      <c r="N282" s="34" t="s">
        <v>22</v>
      </c>
      <c r="O282" s="52"/>
    </row>
    <row r="283" spans="1:15" s="43" customFormat="1" ht="37.5" x14ac:dyDescent="0.25">
      <c r="A283" s="34">
        <v>281</v>
      </c>
      <c r="B283" s="41" t="s">
        <v>250</v>
      </c>
      <c r="C283" s="34" t="s">
        <v>25</v>
      </c>
      <c r="D283" s="42" t="s">
        <v>424</v>
      </c>
      <c r="E283" s="36" t="s">
        <v>257</v>
      </c>
      <c r="F283" s="17">
        <v>1</v>
      </c>
      <c r="G283" s="46">
        <f t="shared" si="25"/>
        <v>29883.199999999993</v>
      </c>
      <c r="H283" s="46">
        <v>33469.183999999994</v>
      </c>
      <c r="I283" s="37">
        <f t="shared" si="26"/>
        <v>29883.199999999993</v>
      </c>
      <c r="J283" s="37">
        <f t="shared" si="27"/>
        <v>33469.183999999994</v>
      </c>
      <c r="K283" s="48"/>
      <c r="L283" s="38">
        <f t="shared" si="23"/>
        <v>0</v>
      </c>
      <c r="M283" s="39">
        <f t="shared" si="24"/>
        <v>0</v>
      </c>
      <c r="N283" s="34" t="s">
        <v>22</v>
      </c>
      <c r="O283" s="52"/>
    </row>
    <row r="284" spans="1:15" s="43" customFormat="1" ht="18.75" x14ac:dyDescent="0.25">
      <c r="A284" s="34">
        <v>282</v>
      </c>
      <c r="B284" s="41" t="s">
        <v>251</v>
      </c>
      <c r="C284" s="34" t="s">
        <v>25</v>
      </c>
      <c r="D284" s="42" t="s">
        <v>425</v>
      </c>
      <c r="E284" s="36" t="s">
        <v>257</v>
      </c>
      <c r="F284" s="17">
        <v>4</v>
      </c>
      <c r="G284" s="46">
        <f t="shared" si="25"/>
        <v>719.99999999999989</v>
      </c>
      <c r="H284" s="46">
        <v>806.39999999999986</v>
      </c>
      <c r="I284" s="37">
        <f t="shared" si="26"/>
        <v>2879.9999999999995</v>
      </c>
      <c r="J284" s="37">
        <f t="shared" si="27"/>
        <v>3225.5999999999995</v>
      </c>
      <c r="K284" s="48"/>
      <c r="L284" s="38">
        <f t="shared" si="23"/>
        <v>0</v>
      </c>
      <c r="M284" s="39">
        <f t="shared" si="24"/>
        <v>0</v>
      </c>
      <c r="N284" s="34" t="s">
        <v>22</v>
      </c>
      <c r="O284" s="52"/>
    </row>
    <row r="285" spans="1:15" s="43" customFormat="1" ht="37.5" x14ac:dyDescent="0.25">
      <c r="A285" s="34">
        <v>283</v>
      </c>
      <c r="B285" s="41" t="s">
        <v>252</v>
      </c>
      <c r="C285" s="34" t="s">
        <v>25</v>
      </c>
      <c r="D285" s="42" t="s">
        <v>426</v>
      </c>
      <c r="E285" s="36" t="s">
        <v>257</v>
      </c>
      <c r="F285" s="17">
        <v>3</v>
      </c>
      <c r="G285" s="46">
        <f t="shared" si="25"/>
        <v>4464.2857142857147</v>
      </c>
      <c r="H285" s="46">
        <v>5000</v>
      </c>
      <c r="I285" s="37">
        <f t="shared" si="26"/>
        <v>13392.857142857145</v>
      </c>
      <c r="J285" s="37">
        <f t="shared" si="27"/>
        <v>15000</v>
      </c>
      <c r="K285" s="48"/>
      <c r="L285" s="38">
        <f t="shared" si="23"/>
        <v>0</v>
      </c>
      <c r="M285" s="39">
        <f t="shared" si="24"/>
        <v>0</v>
      </c>
      <c r="N285" s="34" t="s">
        <v>22</v>
      </c>
      <c r="O285" s="52"/>
    </row>
    <row r="286" spans="1:15" s="43" customFormat="1" ht="37.5" x14ac:dyDescent="0.25">
      <c r="A286" s="34">
        <v>284</v>
      </c>
      <c r="B286" s="41" t="s">
        <v>103</v>
      </c>
      <c r="C286" s="34" t="s">
        <v>25</v>
      </c>
      <c r="D286" s="42" t="s">
        <v>131</v>
      </c>
      <c r="E286" s="36" t="s">
        <v>257</v>
      </c>
      <c r="F286" s="17">
        <v>2</v>
      </c>
      <c r="G286" s="46">
        <f t="shared" si="25"/>
        <v>285.71428571428572</v>
      </c>
      <c r="H286" s="46">
        <v>320</v>
      </c>
      <c r="I286" s="37">
        <f t="shared" si="26"/>
        <v>571.42857142857144</v>
      </c>
      <c r="J286" s="37">
        <f t="shared" si="27"/>
        <v>640</v>
      </c>
      <c r="K286" s="48"/>
      <c r="L286" s="38">
        <f t="shared" si="23"/>
        <v>0</v>
      </c>
      <c r="M286" s="39">
        <f t="shared" si="24"/>
        <v>0</v>
      </c>
      <c r="N286" s="34" t="s">
        <v>22</v>
      </c>
      <c r="O286" s="52"/>
    </row>
    <row r="287" spans="1:15" s="43" customFormat="1" ht="18.75" x14ac:dyDescent="0.25">
      <c r="A287" s="34">
        <v>285</v>
      </c>
      <c r="B287" s="41" t="s">
        <v>104</v>
      </c>
      <c r="C287" s="34" t="s">
        <v>25</v>
      </c>
      <c r="D287" s="42" t="s">
        <v>427</v>
      </c>
      <c r="E287" s="36" t="s">
        <v>257</v>
      </c>
      <c r="F287" s="17">
        <v>4</v>
      </c>
      <c r="G287" s="46">
        <f t="shared" si="25"/>
        <v>13.392857142857142</v>
      </c>
      <c r="H287" s="46">
        <v>15</v>
      </c>
      <c r="I287" s="37">
        <f t="shared" si="26"/>
        <v>53.571428571428569</v>
      </c>
      <c r="J287" s="37">
        <f t="shared" si="27"/>
        <v>60</v>
      </c>
      <c r="K287" s="48"/>
      <c r="L287" s="38">
        <f t="shared" si="23"/>
        <v>0</v>
      </c>
      <c r="M287" s="39">
        <f t="shared" si="24"/>
        <v>0</v>
      </c>
      <c r="N287" s="34" t="s">
        <v>22</v>
      </c>
      <c r="O287" s="52"/>
    </row>
    <row r="288" spans="1:15" s="43" customFormat="1" ht="18.75" x14ac:dyDescent="0.25">
      <c r="A288" s="34">
        <v>286</v>
      </c>
      <c r="B288" s="41" t="s">
        <v>105</v>
      </c>
      <c r="C288" s="34" t="s">
        <v>25</v>
      </c>
      <c r="D288" s="42" t="s">
        <v>132</v>
      </c>
      <c r="E288" s="36" t="s">
        <v>257</v>
      </c>
      <c r="F288" s="17">
        <v>10</v>
      </c>
      <c r="G288" s="46">
        <f t="shared" si="25"/>
        <v>321.42857142857144</v>
      </c>
      <c r="H288" s="46">
        <v>360</v>
      </c>
      <c r="I288" s="37">
        <f t="shared" si="26"/>
        <v>3214.2857142857147</v>
      </c>
      <c r="J288" s="37">
        <f t="shared" si="27"/>
        <v>3600</v>
      </c>
      <c r="K288" s="48"/>
      <c r="L288" s="38">
        <f t="shared" si="23"/>
        <v>0</v>
      </c>
      <c r="M288" s="39">
        <f t="shared" si="24"/>
        <v>0</v>
      </c>
      <c r="N288" s="34" t="s">
        <v>22</v>
      </c>
      <c r="O288" s="52"/>
    </row>
    <row r="289" spans="1:15" s="43" customFormat="1" ht="18.75" x14ac:dyDescent="0.25">
      <c r="A289" s="34">
        <v>287</v>
      </c>
      <c r="B289" s="41" t="s">
        <v>106</v>
      </c>
      <c r="C289" s="34" t="s">
        <v>25</v>
      </c>
      <c r="D289" s="42" t="s">
        <v>133</v>
      </c>
      <c r="E289" s="36" t="s">
        <v>257</v>
      </c>
      <c r="F289" s="17">
        <v>2</v>
      </c>
      <c r="G289" s="46">
        <f t="shared" si="25"/>
        <v>3785.7142857142853</v>
      </c>
      <c r="H289" s="46">
        <v>4240</v>
      </c>
      <c r="I289" s="37">
        <f t="shared" si="26"/>
        <v>7571.4285714285706</v>
      </c>
      <c r="J289" s="37">
        <f t="shared" si="27"/>
        <v>8480</v>
      </c>
      <c r="K289" s="48"/>
      <c r="L289" s="38">
        <f t="shared" si="23"/>
        <v>0</v>
      </c>
      <c r="M289" s="39">
        <f t="shared" si="24"/>
        <v>0</v>
      </c>
      <c r="N289" s="34" t="s">
        <v>22</v>
      </c>
      <c r="O289" s="52"/>
    </row>
    <row r="290" spans="1:15" s="43" customFormat="1" ht="18.75" x14ac:dyDescent="0.25">
      <c r="A290" s="34">
        <v>288</v>
      </c>
      <c r="B290" s="41" t="s">
        <v>107</v>
      </c>
      <c r="C290" s="34" t="s">
        <v>25</v>
      </c>
      <c r="D290" s="42" t="s">
        <v>134</v>
      </c>
      <c r="E290" s="36" t="s">
        <v>257</v>
      </c>
      <c r="F290" s="17">
        <v>3</v>
      </c>
      <c r="G290" s="46">
        <f t="shared" si="25"/>
        <v>3214.2857142857147</v>
      </c>
      <c r="H290" s="46">
        <v>3600</v>
      </c>
      <c r="I290" s="37">
        <f t="shared" si="26"/>
        <v>9642.8571428571449</v>
      </c>
      <c r="J290" s="37">
        <f t="shared" si="27"/>
        <v>10800</v>
      </c>
      <c r="K290" s="48"/>
      <c r="L290" s="38">
        <f t="shared" si="23"/>
        <v>0</v>
      </c>
      <c r="M290" s="39">
        <f t="shared" si="24"/>
        <v>0</v>
      </c>
      <c r="N290" s="34" t="s">
        <v>22</v>
      </c>
      <c r="O290" s="52"/>
    </row>
    <row r="291" spans="1:15" s="43" customFormat="1" ht="18.75" x14ac:dyDescent="0.25">
      <c r="A291" s="34">
        <v>289</v>
      </c>
      <c r="B291" s="41" t="s">
        <v>108</v>
      </c>
      <c r="C291" s="34" t="s">
        <v>25</v>
      </c>
      <c r="D291" s="42" t="s">
        <v>135</v>
      </c>
      <c r="E291" s="36" t="s">
        <v>257</v>
      </c>
      <c r="F291" s="17">
        <v>8</v>
      </c>
      <c r="G291" s="46">
        <f t="shared" si="25"/>
        <v>15236.946428571431</v>
      </c>
      <c r="H291" s="46">
        <v>17065.380000000005</v>
      </c>
      <c r="I291" s="37">
        <f t="shared" si="26"/>
        <v>121895.57142857145</v>
      </c>
      <c r="J291" s="37">
        <f t="shared" si="27"/>
        <v>136523.04000000004</v>
      </c>
      <c r="K291" s="48"/>
      <c r="L291" s="38">
        <f t="shared" si="23"/>
        <v>0</v>
      </c>
      <c r="M291" s="39">
        <f t="shared" si="24"/>
        <v>0</v>
      </c>
      <c r="N291" s="34" t="s">
        <v>22</v>
      </c>
      <c r="O291" s="52"/>
    </row>
    <row r="292" spans="1:15" s="43" customFormat="1" ht="37.5" x14ac:dyDescent="0.25">
      <c r="A292" s="34">
        <v>290</v>
      </c>
      <c r="B292" s="41" t="s">
        <v>109</v>
      </c>
      <c r="C292" s="34" t="s">
        <v>25</v>
      </c>
      <c r="D292" s="42" t="s">
        <v>136</v>
      </c>
      <c r="E292" s="36" t="s">
        <v>257</v>
      </c>
      <c r="F292" s="17">
        <v>10</v>
      </c>
      <c r="G292" s="46">
        <f t="shared" si="25"/>
        <v>2232.1428571428573</v>
      </c>
      <c r="H292" s="46">
        <v>2500</v>
      </c>
      <c r="I292" s="37">
        <f t="shared" si="26"/>
        <v>22321.428571428572</v>
      </c>
      <c r="J292" s="37">
        <f t="shared" si="27"/>
        <v>25000</v>
      </c>
      <c r="K292" s="48"/>
      <c r="L292" s="38">
        <f t="shared" si="23"/>
        <v>0</v>
      </c>
      <c r="M292" s="39">
        <f t="shared" si="24"/>
        <v>0</v>
      </c>
      <c r="N292" s="34" t="s">
        <v>22</v>
      </c>
      <c r="O292" s="52"/>
    </row>
    <row r="293" spans="1:15" s="43" customFormat="1" ht="18.75" x14ac:dyDescent="0.25">
      <c r="A293" s="34">
        <v>291</v>
      </c>
      <c r="B293" s="41" t="s">
        <v>110</v>
      </c>
      <c r="C293" s="34" t="s">
        <v>25</v>
      </c>
      <c r="D293" s="42" t="s">
        <v>137</v>
      </c>
      <c r="E293" s="36" t="s">
        <v>257</v>
      </c>
      <c r="F293" s="17">
        <v>2</v>
      </c>
      <c r="G293" s="46">
        <f t="shared" si="25"/>
        <v>376.07142857142924</v>
      </c>
      <c r="H293" s="46">
        <v>421.20000000000073</v>
      </c>
      <c r="I293" s="37">
        <f t="shared" si="26"/>
        <v>752.14285714285847</v>
      </c>
      <c r="J293" s="37">
        <f t="shared" si="27"/>
        <v>842.40000000000146</v>
      </c>
      <c r="K293" s="48"/>
      <c r="L293" s="38">
        <f t="shared" si="23"/>
        <v>0</v>
      </c>
      <c r="M293" s="39">
        <f t="shared" si="24"/>
        <v>0</v>
      </c>
      <c r="N293" s="34" t="s">
        <v>22</v>
      </c>
      <c r="O293" s="52"/>
    </row>
    <row r="294" spans="1:15" s="43" customFormat="1" ht="37.5" x14ac:dyDescent="0.25">
      <c r="A294" s="34">
        <v>292</v>
      </c>
      <c r="B294" s="41" t="s">
        <v>253</v>
      </c>
      <c r="C294" s="34" t="s">
        <v>25</v>
      </c>
      <c r="D294" s="42" t="s">
        <v>428</v>
      </c>
      <c r="E294" s="36" t="s">
        <v>257</v>
      </c>
      <c r="F294" s="17">
        <v>92</v>
      </c>
      <c r="G294" s="46">
        <f t="shared" si="25"/>
        <v>638.94285714285877</v>
      </c>
      <c r="H294" s="46">
        <v>715.6160000000018</v>
      </c>
      <c r="I294" s="37">
        <f t="shared" si="26"/>
        <v>58782.742857143006</v>
      </c>
      <c r="J294" s="37">
        <f t="shared" si="27"/>
        <v>65836.672000000166</v>
      </c>
      <c r="K294" s="48"/>
      <c r="L294" s="38">
        <f t="shared" si="23"/>
        <v>0</v>
      </c>
      <c r="M294" s="39">
        <f t="shared" si="24"/>
        <v>0</v>
      </c>
      <c r="N294" s="34" t="s">
        <v>22</v>
      </c>
      <c r="O294" s="52"/>
    </row>
    <row r="295" spans="1:15" s="43" customFormat="1" ht="37.5" x14ac:dyDescent="0.25">
      <c r="A295" s="34">
        <v>293</v>
      </c>
      <c r="B295" s="41" t="s">
        <v>254</v>
      </c>
      <c r="C295" s="34" t="s">
        <v>25</v>
      </c>
      <c r="D295" s="42" t="s">
        <v>429</v>
      </c>
      <c r="E295" s="36" t="s">
        <v>257</v>
      </c>
      <c r="F295" s="17">
        <v>10</v>
      </c>
      <c r="G295" s="46">
        <f t="shared" si="25"/>
        <v>766.73142857143182</v>
      </c>
      <c r="H295" s="46">
        <v>858.73920000000362</v>
      </c>
      <c r="I295" s="37">
        <f t="shared" si="26"/>
        <v>7667.3142857143184</v>
      </c>
      <c r="J295" s="37">
        <f t="shared" si="27"/>
        <v>8587.3920000000362</v>
      </c>
      <c r="K295" s="48"/>
      <c r="L295" s="38">
        <f t="shared" si="23"/>
        <v>0</v>
      </c>
      <c r="M295" s="39">
        <f t="shared" si="24"/>
        <v>0</v>
      </c>
      <c r="N295" s="34" t="s">
        <v>22</v>
      </c>
      <c r="O295" s="52"/>
    </row>
    <row r="296" spans="1:15" s="43" customFormat="1" ht="37.5" x14ac:dyDescent="0.25">
      <c r="A296" s="34">
        <v>294</v>
      </c>
      <c r="B296" s="41" t="s">
        <v>255</v>
      </c>
      <c r="C296" s="34" t="s">
        <v>25</v>
      </c>
      <c r="D296" s="42" t="s">
        <v>430</v>
      </c>
      <c r="E296" s="36" t="s">
        <v>257</v>
      </c>
      <c r="F296" s="17">
        <v>45</v>
      </c>
      <c r="G296" s="46">
        <f t="shared" si="25"/>
        <v>958.41428571428492</v>
      </c>
      <c r="H296" s="46">
        <v>1073.4239999999991</v>
      </c>
      <c r="I296" s="37">
        <f t="shared" si="26"/>
        <v>43128.642857142819</v>
      </c>
      <c r="J296" s="37">
        <f t="shared" si="27"/>
        <v>48304.079999999958</v>
      </c>
      <c r="K296" s="48"/>
      <c r="L296" s="38">
        <f t="shared" si="23"/>
        <v>0</v>
      </c>
      <c r="M296" s="39">
        <f t="shared" si="24"/>
        <v>0</v>
      </c>
      <c r="N296" s="34" t="s">
        <v>22</v>
      </c>
      <c r="O296" s="52"/>
    </row>
    <row r="297" spans="1:15" s="43" customFormat="1" ht="18.75" x14ac:dyDescent="0.25">
      <c r="A297" s="34">
        <v>295</v>
      </c>
      <c r="B297" s="41" t="s">
        <v>256</v>
      </c>
      <c r="C297" s="34" t="s">
        <v>25</v>
      </c>
      <c r="D297" s="42" t="s">
        <v>431</v>
      </c>
      <c r="E297" s="36" t="s">
        <v>257</v>
      </c>
      <c r="F297" s="17">
        <v>1</v>
      </c>
      <c r="G297" s="46">
        <f t="shared" si="25"/>
        <v>4763.2857142857183</v>
      </c>
      <c r="H297" s="46">
        <v>5334.8800000000047</v>
      </c>
      <c r="I297" s="37">
        <f t="shared" si="26"/>
        <v>4763.2857142857183</v>
      </c>
      <c r="J297" s="37">
        <f t="shared" si="27"/>
        <v>5334.8800000000047</v>
      </c>
      <c r="K297" s="48"/>
      <c r="L297" s="38">
        <f t="shared" si="23"/>
        <v>0</v>
      </c>
      <c r="M297" s="39">
        <f t="shared" si="24"/>
        <v>0</v>
      </c>
      <c r="N297" s="34" t="s">
        <v>22</v>
      </c>
      <c r="O297" s="52"/>
    </row>
    <row r="298" spans="1:15" s="43" customFormat="1" ht="18.75" x14ac:dyDescent="0.25">
      <c r="A298" s="34">
        <v>136</v>
      </c>
      <c r="B298" s="41">
        <v>1029546</v>
      </c>
      <c r="C298" s="34" t="s">
        <v>25</v>
      </c>
      <c r="D298" s="31" t="s">
        <v>349</v>
      </c>
      <c r="E298" s="36" t="s">
        <v>232</v>
      </c>
      <c r="F298" s="17">
        <v>358</v>
      </c>
      <c r="G298" s="46">
        <f t="shared" ref="G298:G303" si="28">H298/112*100</f>
        <v>144.57142857142853</v>
      </c>
      <c r="H298" s="46">
        <v>161.91999999999996</v>
      </c>
      <c r="I298" s="37">
        <f t="shared" ref="I298:I303" si="29">G298*F298</f>
        <v>51756.571428571413</v>
      </c>
      <c r="J298" s="37">
        <f t="shared" ref="J298:J303" si="30">H298*F298</f>
        <v>57967.359999999986</v>
      </c>
      <c r="K298" s="48"/>
      <c r="L298" s="38">
        <f t="shared" ref="L298:L303" si="31">K298*F298</f>
        <v>0</v>
      </c>
      <c r="M298" s="39">
        <f t="shared" ref="M298:M303" si="32">L298*1.12</f>
        <v>0</v>
      </c>
      <c r="N298" s="34" t="s">
        <v>22</v>
      </c>
      <c r="O298" s="52"/>
    </row>
    <row r="299" spans="1:15" s="43" customFormat="1" ht="18.75" x14ac:dyDescent="0.25">
      <c r="A299" s="34">
        <v>45</v>
      </c>
      <c r="B299" s="41">
        <v>1013112</v>
      </c>
      <c r="C299" s="34" t="s">
        <v>25</v>
      </c>
      <c r="D299" s="31" t="s">
        <v>153</v>
      </c>
      <c r="E299" s="36" t="s">
        <v>232</v>
      </c>
      <c r="F299" s="17">
        <v>4055</v>
      </c>
      <c r="G299" s="46">
        <f t="shared" si="28"/>
        <v>21.749999999999986</v>
      </c>
      <c r="H299" s="46">
        <v>24.359999999999985</v>
      </c>
      <c r="I299" s="37">
        <f t="shared" si="29"/>
        <v>88196.249999999942</v>
      </c>
      <c r="J299" s="37">
        <f t="shared" si="30"/>
        <v>98779.799999999945</v>
      </c>
      <c r="K299" s="48"/>
      <c r="L299" s="38">
        <f t="shared" si="31"/>
        <v>0</v>
      </c>
      <c r="M299" s="39">
        <f t="shared" si="32"/>
        <v>0</v>
      </c>
      <c r="N299" s="34" t="s">
        <v>22</v>
      </c>
      <c r="O299" s="52"/>
    </row>
    <row r="300" spans="1:15" s="43" customFormat="1" ht="18.75" x14ac:dyDescent="0.25">
      <c r="A300" s="34">
        <v>14</v>
      </c>
      <c r="B300" s="41">
        <v>1006075</v>
      </c>
      <c r="C300" s="34" t="s">
        <v>25</v>
      </c>
      <c r="D300" s="31" t="s">
        <v>271</v>
      </c>
      <c r="E300" s="36" t="s">
        <v>258</v>
      </c>
      <c r="F300" s="17">
        <v>3.5249999999999999</v>
      </c>
      <c r="G300" s="46">
        <f t="shared" si="28"/>
        <v>42.964285714285715</v>
      </c>
      <c r="H300" s="46">
        <v>48.120000000000005</v>
      </c>
      <c r="I300" s="37">
        <f t="shared" si="29"/>
        <v>151.44910714285714</v>
      </c>
      <c r="J300" s="37">
        <f t="shared" si="30"/>
        <v>169.62300000000002</v>
      </c>
      <c r="K300" s="48"/>
      <c r="L300" s="38">
        <f t="shared" si="31"/>
        <v>0</v>
      </c>
      <c r="M300" s="39">
        <f t="shared" si="32"/>
        <v>0</v>
      </c>
      <c r="N300" s="34" t="s">
        <v>22</v>
      </c>
      <c r="O300" s="52"/>
    </row>
    <row r="301" spans="1:15" s="43" customFormat="1" ht="18.75" x14ac:dyDescent="0.25">
      <c r="A301" s="34">
        <v>234</v>
      </c>
      <c r="B301" s="41">
        <v>3003265</v>
      </c>
      <c r="C301" s="34" t="s">
        <v>25</v>
      </c>
      <c r="D301" s="31" t="s">
        <v>176</v>
      </c>
      <c r="E301" s="36" t="s">
        <v>232</v>
      </c>
      <c r="F301" s="17">
        <v>12</v>
      </c>
      <c r="G301" s="46">
        <f t="shared" si="28"/>
        <v>8.7500000000000107</v>
      </c>
      <c r="H301" s="46">
        <v>9.8000000000000114</v>
      </c>
      <c r="I301" s="37">
        <f t="shared" si="29"/>
        <v>105.00000000000013</v>
      </c>
      <c r="J301" s="37">
        <f t="shared" si="30"/>
        <v>117.60000000000014</v>
      </c>
      <c r="K301" s="48"/>
      <c r="L301" s="38">
        <f t="shared" si="31"/>
        <v>0</v>
      </c>
      <c r="M301" s="39">
        <f t="shared" si="32"/>
        <v>0</v>
      </c>
      <c r="N301" s="34" t="s">
        <v>22</v>
      </c>
      <c r="O301" s="52"/>
    </row>
    <row r="302" spans="1:15" s="43" customFormat="1" ht="18.75" x14ac:dyDescent="0.25">
      <c r="A302" s="34">
        <v>174</v>
      </c>
      <c r="B302" s="41">
        <v>1056688</v>
      </c>
      <c r="C302" s="34" t="s">
        <v>25</v>
      </c>
      <c r="D302" s="31" t="s">
        <v>222</v>
      </c>
      <c r="E302" s="36" t="s">
        <v>233</v>
      </c>
      <c r="F302" s="17">
        <v>1119</v>
      </c>
      <c r="G302" s="46">
        <f t="shared" si="28"/>
        <v>42.857142857142847</v>
      </c>
      <c r="H302" s="46">
        <v>47.999999999999986</v>
      </c>
      <c r="I302" s="37">
        <f t="shared" si="29"/>
        <v>47957.142857142848</v>
      </c>
      <c r="J302" s="37">
        <f t="shared" si="30"/>
        <v>53711.999999999985</v>
      </c>
      <c r="K302" s="48"/>
      <c r="L302" s="38">
        <f t="shared" si="31"/>
        <v>0</v>
      </c>
      <c r="M302" s="39">
        <f t="shared" si="32"/>
        <v>0</v>
      </c>
      <c r="N302" s="34" t="s">
        <v>22</v>
      </c>
      <c r="O302" s="52"/>
    </row>
    <row r="303" spans="1:15" s="43" customFormat="1" ht="18.75" x14ac:dyDescent="0.25">
      <c r="A303" s="34">
        <v>49</v>
      </c>
      <c r="B303" s="41">
        <v>1013614</v>
      </c>
      <c r="C303" s="34" t="s">
        <v>25</v>
      </c>
      <c r="D303" s="31" t="s">
        <v>291</v>
      </c>
      <c r="E303" s="36" t="s">
        <v>258</v>
      </c>
      <c r="F303" s="17">
        <v>1.04</v>
      </c>
      <c r="G303" s="46">
        <f t="shared" si="28"/>
        <v>41.132142857142846</v>
      </c>
      <c r="H303" s="46">
        <v>46.067999999999984</v>
      </c>
      <c r="I303" s="37">
        <f t="shared" si="29"/>
        <v>42.777428571428558</v>
      </c>
      <c r="J303" s="37">
        <f t="shared" si="30"/>
        <v>47.910719999999984</v>
      </c>
      <c r="K303" s="48"/>
      <c r="L303" s="38">
        <f t="shared" si="31"/>
        <v>0</v>
      </c>
      <c r="M303" s="39">
        <f t="shared" si="32"/>
        <v>0</v>
      </c>
      <c r="N303" s="34" t="s">
        <v>22</v>
      </c>
      <c r="O303" s="52"/>
    </row>
    <row r="304" spans="1:15" s="43" customFormat="1" ht="18.75" x14ac:dyDescent="0.25">
      <c r="A304" s="34">
        <v>296</v>
      </c>
      <c r="B304" s="41">
        <v>3002303</v>
      </c>
      <c r="C304" s="34" t="s">
        <v>25</v>
      </c>
      <c r="D304" s="42" t="s">
        <v>167</v>
      </c>
      <c r="E304" s="36" t="s">
        <v>232</v>
      </c>
      <c r="F304" s="17">
        <v>800</v>
      </c>
      <c r="G304" s="46">
        <f t="shared" si="25"/>
        <v>85.299744897959187</v>
      </c>
      <c r="H304" s="46">
        <v>95.535714285714292</v>
      </c>
      <c r="I304" s="37">
        <f t="shared" si="26"/>
        <v>68239.795918367352</v>
      </c>
      <c r="J304" s="37">
        <f t="shared" si="27"/>
        <v>76428.571428571435</v>
      </c>
      <c r="K304" s="48"/>
      <c r="L304" s="38">
        <f t="shared" ref="L304:L308" si="33">K304*F304</f>
        <v>0</v>
      </c>
      <c r="M304" s="39">
        <f t="shared" ref="M304:M308" si="34">L304*1.12</f>
        <v>0</v>
      </c>
      <c r="N304" s="34" t="s">
        <v>22</v>
      </c>
      <c r="O304" s="52"/>
    </row>
    <row r="305" spans="1:15" s="43" customFormat="1" ht="18.75" x14ac:dyDescent="0.25">
      <c r="A305" s="34">
        <v>297</v>
      </c>
      <c r="B305" s="41">
        <v>3002304</v>
      </c>
      <c r="C305" s="34" t="s">
        <v>25</v>
      </c>
      <c r="D305" s="42" t="s">
        <v>167</v>
      </c>
      <c r="E305" s="36" t="s">
        <v>232</v>
      </c>
      <c r="F305" s="17">
        <v>2714</v>
      </c>
      <c r="G305" s="46">
        <f t="shared" si="25"/>
        <v>92.474489795918373</v>
      </c>
      <c r="H305" s="46">
        <v>103.57142857142858</v>
      </c>
      <c r="I305" s="37">
        <f t="shared" si="26"/>
        <v>250975.76530612246</v>
      </c>
      <c r="J305" s="37">
        <f t="shared" si="27"/>
        <v>281092.85714285716</v>
      </c>
      <c r="K305" s="48"/>
      <c r="L305" s="38">
        <f t="shared" si="33"/>
        <v>0</v>
      </c>
      <c r="M305" s="39">
        <f t="shared" si="34"/>
        <v>0</v>
      </c>
      <c r="N305" s="34" t="s">
        <v>22</v>
      </c>
      <c r="O305" s="52"/>
    </row>
    <row r="306" spans="1:15" s="43" customFormat="1" ht="18.75" x14ac:dyDescent="0.25">
      <c r="A306" s="34">
        <v>298</v>
      </c>
      <c r="B306" s="41">
        <v>3002305</v>
      </c>
      <c r="C306" s="34" t="s">
        <v>25</v>
      </c>
      <c r="D306" s="42" t="s">
        <v>432</v>
      </c>
      <c r="E306" s="36" t="s">
        <v>232</v>
      </c>
      <c r="F306" s="17">
        <v>2158</v>
      </c>
      <c r="G306" s="46">
        <f t="shared" si="25"/>
        <v>313.39285714285717</v>
      </c>
      <c r="H306" s="46">
        <v>351</v>
      </c>
      <c r="I306" s="37">
        <f t="shared" si="26"/>
        <v>676301.7857142858</v>
      </c>
      <c r="J306" s="37">
        <f t="shared" si="27"/>
        <v>757458</v>
      </c>
      <c r="K306" s="48"/>
      <c r="L306" s="38">
        <f t="shared" si="33"/>
        <v>0</v>
      </c>
      <c r="M306" s="39">
        <f t="shared" si="34"/>
        <v>0</v>
      </c>
      <c r="N306" s="34" t="s">
        <v>22</v>
      </c>
      <c r="O306" s="52"/>
    </row>
    <row r="307" spans="1:15" s="43" customFormat="1" ht="18.75" x14ac:dyDescent="0.25">
      <c r="A307" s="34">
        <v>299</v>
      </c>
      <c r="B307" s="41">
        <v>3002308</v>
      </c>
      <c r="C307" s="34" t="s">
        <v>25</v>
      </c>
      <c r="D307" s="42" t="s">
        <v>167</v>
      </c>
      <c r="E307" s="36" t="s">
        <v>232</v>
      </c>
      <c r="F307" s="17">
        <v>2719</v>
      </c>
      <c r="G307" s="46">
        <f t="shared" si="25"/>
        <v>63.775510204081634</v>
      </c>
      <c r="H307" s="46">
        <v>71.428571428571431</v>
      </c>
      <c r="I307" s="37">
        <f t="shared" si="26"/>
        <v>173405.61224489796</v>
      </c>
      <c r="J307" s="37">
        <f t="shared" si="27"/>
        <v>194214.28571428571</v>
      </c>
      <c r="K307" s="48"/>
      <c r="L307" s="38">
        <f t="shared" si="33"/>
        <v>0</v>
      </c>
      <c r="M307" s="39">
        <f t="shared" si="34"/>
        <v>0</v>
      </c>
      <c r="N307" s="34" t="s">
        <v>22</v>
      </c>
      <c r="O307" s="52"/>
    </row>
    <row r="308" spans="1:15" s="43" customFormat="1" ht="18.75" x14ac:dyDescent="0.25">
      <c r="A308" s="34">
        <v>300</v>
      </c>
      <c r="B308" s="41" t="s">
        <v>112</v>
      </c>
      <c r="C308" s="34" t="s">
        <v>25</v>
      </c>
      <c r="D308" s="42" t="s">
        <v>167</v>
      </c>
      <c r="E308" s="36" t="s">
        <v>232</v>
      </c>
      <c r="F308" s="17">
        <v>325</v>
      </c>
      <c r="G308" s="46">
        <f t="shared" si="25"/>
        <v>12.755102040816327</v>
      </c>
      <c r="H308" s="46">
        <v>14.285714285714285</v>
      </c>
      <c r="I308" s="37">
        <f t="shared" si="26"/>
        <v>4145.408163265306</v>
      </c>
      <c r="J308" s="37">
        <f t="shared" si="27"/>
        <v>4642.8571428571422</v>
      </c>
      <c r="K308" s="48"/>
      <c r="L308" s="38">
        <f t="shared" si="33"/>
        <v>0</v>
      </c>
      <c r="M308" s="39">
        <f t="shared" si="34"/>
        <v>0</v>
      </c>
      <c r="N308" s="34" t="s">
        <v>22</v>
      </c>
      <c r="O308" s="52"/>
    </row>
    <row r="309" spans="1:15" ht="30" customHeight="1" x14ac:dyDescent="0.25">
      <c r="A309" s="59" t="s">
        <v>9</v>
      </c>
      <c r="B309" s="59"/>
      <c r="C309" s="59"/>
      <c r="D309" s="59"/>
      <c r="E309" s="59"/>
      <c r="F309" s="59"/>
      <c r="G309" s="44"/>
      <c r="H309" s="33"/>
      <c r="I309" s="23">
        <f>SUM(I9:I308)</f>
        <v>12505173.213346932</v>
      </c>
      <c r="J309" s="23">
        <f>SUM(J9:J308)</f>
        <v>14005793.998948568</v>
      </c>
      <c r="K309" s="49"/>
      <c r="L309" s="24">
        <f>SUM(L9:L308)</f>
        <v>0</v>
      </c>
      <c r="M309" s="24">
        <f>SUM(M9:M308)</f>
        <v>0</v>
      </c>
      <c r="N309" s="34" t="s">
        <v>22</v>
      </c>
      <c r="O309" s="53"/>
    </row>
    <row r="310" spans="1:15" ht="31.5" customHeight="1" x14ac:dyDescent="0.35">
      <c r="A310" s="2"/>
      <c r="B310" s="1"/>
      <c r="C310" s="1"/>
      <c r="D310" s="1"/>
      <c r="E310" s="1"/>
      <c r="F310" s="1"/>
      <c r="G310" s="1"/>
      <c r="H310" s="1"/>
      <c r="I310" s="50"/>
      <c r="J310" s="1"/>
      <c r="K310" s="1"/>
    </row>
    <row r="311" spans="1:15" ht="20.25" customHeight="1" x14ac:dyDescent="0.3">
      <c r="A311" s="58" t="s">
        <v>18</v>
      </c>
      <c r="B311" s="58"/>
      <c r="C311" s="58"/>
      <c r="D311" s="58"/>
      <c r="E311" s="60">
        <f>L309</f>
        <v>0</v>
      </c>
      <c r="F311" s="60"/>
      <c r="G311" s="45"/>
      <c r="H311" s="20"/>
      <c r="I311" s="10"/>
      <c r="J311" s="10"/>
      <c r="K311" s="10"/>
      <c r="L311" s="13"/>
      <c r="M311" s="13"/>
      <c r="N311" s="13"/>
      <c r="O311" s="13"/>
    </row>
    <row r="312" spans="1:15" ht="20.25" customHeight="1" x14ac:dyDescent="0.3">
      <c r="A312" s="58" t="s">
        <v>23</v>
      </c>
      <c r="B312" s="58"/>
      <c r="C312" s="58"/>
      <c r="D312" s="58"/>
      <c r="E312" s="60">
        <f>M309-L309</f>
        <v>0</v>
      </c>
      <c r="F312" s="60"/>
      <c r="G312" s="45"/>
      <c r="H312" s="20"/>
      <c r="I312" s="10"/>
      <c r="J312" s="10"/>
      <c r="K312" s="10"/>
      <c r="L312" s="13"/>
      <c r="M312" s="13"/>
      <c r="N312" s="13"/>
      <c r="O312" s="13"/>
    </row>
    <row r="313" spans="1:15" ht="47.25" customHeight="1" x14ac:dyDescent="0.25">
      <c r="A313" s="61" t="s">
        <v>24</v>
      </c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</row>
    <row r="314" spans="1:15" ht="20.25" x14ac:dyDescent="0.3">
      <c r="A314" s="4" t="s">
        <v>15</v>
      </c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3"/>
      <c r="M314" s="13"/>
      <c r="N314" s="13"/>
      <c r="O314" s="13"/>
    </row>
    <row r="315" spans="1:15" ht="20.25" x14ac:dyDescent="0.3">
      <c r="A315" s="4" t="s">
        <v>10</v>
      </c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3"/>
      <c r="M315" s="13"/>
      <c r="N315" s="13"/>
      <c r="O315" s="13"/>
    </row>
    <row r="316" spans="1:15" ht="20.25" x14ac:dyDescent="0.3">
      <c r="A316" s="4"/>
      <c r="B316" s="10" t="s">
        <v>11</v>
      </c>
      <c r="C316" s="10"/>
      <c r="D316" s="10"/>
      <c r="E316" s="10"/>
      <c r="F316" s="10"/>
      <c r="G316" s="10"/>
      <c r="H316" s="10"/>
      <c r="I316" s="10"/>
      <c r="J316" s="10"/>
      <c r="K316" s="10"/>
      <c r="L316" s="13"/>
      <c r="M316" s="13"/>
      <c r="N316" s="13"/>
      <c r="O316" s="13"/>
    </row>
    <row r="317" spans="1:15" ht="60.75" customHeight="1" x14ac:dyDescent="0.25">
      <c r="A317" s="18">
        <v>1</v>
      </c>
      <c r="B317" s="54" t="s">
        <v>435</v>
      </c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</row>
    <row r="318" spans="1:15" ht="63.75" customHeight="1" x14ac:dyDescent="0.25">
      <c r="A318" s="18">
        <v>2</v>
      </c>
      <c r="B318" s="54" t="s">
        <v>433</v>
      </c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</row>
    <row r="319" spans="1:15" ht="2.25" customHeight="1" x14ac:dyDescent="0.35">
      <c r="A319" s="18"/>
      <c r="B319" s="66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</row>
    <row r="320" spans="1:15" ht="52.5" customHeight="1" x14ac:dyDescent="0.25">
      <c r="A320" s="68" t="s">
        <v>28</v>
      </c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</row>
    <row r="321" spans="1:15" ht="42.6" customHeight="1" x14ac:dyDescent="0.25">
      <c r="A321" s="69" t="s">
        <v>29</v>
      </c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</row>
    <row r="322" spans="1:15" ht="20.25" x14ac:dyDescent="0.25">
      <c r="A322" s="32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</row>
    <row r="323" spans="1:15" ht="21" thickBot="1" x14ac:dyDescent="0.3">
      <c r="A323" s="70"/>
      <c r="B323" s="70"/>
      <c r="C323" s="70"/>
      <c r="D323" s="70"/>
      <c r="E323" s="4"/>
      <c r="F323" s="4"/>
      <c r="G323" s="4"/>
      <c r="H323" s="4"/>
      <c r="I323" s="4"/>
      <c r="J323" s="4"/>
      <c r="K323" s="4"/>
      <c r="L323" s="64"/>
      <c r="M323" s="64"/>
      <c r="N323" s="64"/>
      <c r="O323" s="64"/>
    </row>
    <row r="324" spans="1:15" ht="20.25" customHeight="1" x14ac:dyDescent="0.25">
      <c r="A324" s="71" t="s">
        <v>12</v>
      </c>
      <c r="B324" s="71"/>
      <c r="C324" s="71"/>
      <c r="D324" s="71"/>
      <c r="E324" s="4"/>
      <c r="F324" s="4"/>
      <c r="G324" s="4"/>
      <c r="H324" s="4"/>
      <c r="I324" s="4"/>
      <c r="J324" s="4"/>
      <c r="K324" s="4"/>
      <c r="L324" s="65"/>
      <c r="M324" s="65"/>
      <c r="N324" s="65"/>
      <c r="O324" s="65"/>
    </row>
    <row r="325" spans="1:15" ht="20.25" x14ac:dyDescent="0.25">
      <c r="A325" s="32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</row>
    <row r="326" spans="1:15" ht="21" thickBot="1" x14ac:dyDescent="0.3">
      <c r="A326" s="32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64"/>
      <c r="M326" s="64"/>
      <c r="N326" s="64"/>
      <c r="O326" s="64"/>
    </row>
    <row r="327" spans="1:15" ht="20.25" x14ac:dyDescent="0.25">
      <c r="A327" s="32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65"/>
      <c r="M327" s="65"/>
      <c r="N327" s="65"/>
      <c r="O327" s="65"/>
    </row>
  </sheetData>
  <autoFilter ref="A8:O309"/>
  <mergeCells count="23">
    <mergeCell ref="L326:O326"/>
    <mergeCell ref="L327:O327"/>
    <mergeCell ref="B319:O319"/>
    <mergeCell ref="A320:O320"/>
    <mergeCell ref="A321:O321"/>
    <mergeCell ref="A323:D323"/>
    <mergeCell ref="L323:O323"/>
    <mergeCell ref="A324:D324"/>
    <mergeCell ref="L324:O324"/>
    <mergeCell ref="B317:O317"/>
    <mergeCell ref="B318:O318"/>
    <mergeCell ref="A2:O2"/>
    <mergeCell ref="A3:O3"/>
    <mergeCell ref="A4:O4"/>
    <mergeCell ref="A5:O5"/>
    <mergeCell ref="A6:O6"/>
    <mergeCell ref="A309:F309"/>
    <mergeCell ref="A311:D311"/>
    <mergeCell ref="E311:F311"/>
    <mergeCell ref="A312:D312"/>
    <mergeCell ref="E312:F312"/>
    <mergeCell ref="A313:O313"/>
    <mergeCell ref="O9:O17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opLeftCell="A37" zoomScale="70" zoomScaleNormal="70" workbookViewId="0">
      <selection sqref="A1:XFD1048576"/>
    </sheetView>
  </sheetViews>
  <sheetFormatPr defaultRowHeight="15" x14ac:dyDescent="0.25"/>
  <cols>
    <col min="1" max="1" width="6.42578125" customWidth="1"/>
    <col min="2" max="2" width="18.28515625" bestFit="1" customWidth="1"/>
    <col min="3" max="3" width="9.85546875" customWidth="1"/>
    <col min="4" max="4" width="82.5703125" customWidth="1"/>
    <col min="5" max="5" width="9.85546875" customWidth="1"/>
    <col min="6" max="6" width="15.28515625" customWidth="1"/>
    <col min="7" max="7" width="21.85546875" customWidth="1"/>
    <col min="8" max="9" width="22.28515625" customWidth="1"/>
    <col min="10" max="10" width="27.28515625" customWidth="1"/>
    <col min="11" max="11" width="32.42578125" customWidth="1"/>
    <col min="12" max="12" width="13.5703125" customWidth="1"/>
    <col min="13" max="13" width="48.140625" customWidth="1"/>
  </cols>
  <sheetData>
    <row r="1" spans="1:13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0.25" x14ac:dyDescent="0.25">
      <c r="A2" s="55" t="s">
        <v>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0.25" x14ac:dyDescent="0.25">
      <c r="A3" s="55" t="s">
        <v>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20.25" x14ac:dyDescent="0.25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20.25" x14ac:dyDescent="0.25">
      <c r="A5" s="57" t="s">
        <v>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t="20.25" x14ac:dyDescent="0.25">
      <c r="A6" s="72" t="s">
        <v>89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21" x14ac:dyDescent="0.35">
      <c r="A7" s="5"/>
      <c r="B7" s="6"/>
      <c r="C7" s="6"/>
      <c r="D7" s="6"/>
      <c r="E7" s="6"/>
      <c r="F7" s="6"/>
      <c r="G7" s="6"/>
      <c r="H7" s="6"/>
      <c r="I7" s="6"/>
      <c r="J7" s="14"/>
      <c r="K7" s="15" t="s">
        <v>19</v>
      </c>
      <c r="L7" s="11"/>
      <c r="M7" s="11"/>
    </row>
    <row r="8" spans="1:13" ht="139.15" customHeight="1" x14ac:dyDescent="0.25">
      <c r="A8" s="9" t="s">
        <v>7</v>
      </c>
      <c r="B8" s="9" t="s">
        <v>16</v>
      </c>
      <c r="C8" s="9" t="s">
        <v>3</v>
      </c>
      <c r="D8" s="9" t="s">
        <v>4</v>
      </c>
      <c r="E8" s="9" t="s">
        <v>1</v>
      </c>
      <c r="F8" s="9" t="s">
        <v>8</v>
      </c>
      <c r="G8" s="9" t="s">
        <v>32</v>
      </c>
      <c r="H8" s="9" t="s">
        <v>21</v>
      </c>
      <c r="I8" s="9" t="s">
        <v>26</v>
      </c>
      <c r="J8" s="9" t="s">
        <v>30</v>
      </c>
      <c r="K8" s="9" t="s">
        <v>31</v>
      </c>
      <c r="L8" s="9" t="s">
        <v>6</v>
      </c>
      <c r="M8" s="9" t="s">
        <v>17</v>
      </c>
    </row>
    <row r="9" spans="1:13" ht="33" x14ac:dyDescent="0.25">
      <c r="A9" s="30">
        <v>1</v>
      </c>
      <c r="B9" s="29" t="s">
        <v>95</v>
      </c>
      <c r="C9" s="12" t="s">
        <v>25</v>
      </c>
      <c r="D9" s="31" t="s">
        <v>91</v>
      </c>
      <c r="E9" s="19" t="s">
        <v>20</v>
      </c>
      <c r="F9" s="17">
        <v>1</v>
      </c>
      <c r="G9" s="21">
        <v>658702</v>
      </c>
      <c r="H9" s="28">
        <f t="shared" ref="H9:H12" si="0">G9/112*100*F9</f>
        <v>588126.78571428568</v>
      </c>
      <c r="I9" s="28">
        <f t="shared" ref="I9:I12" si="1">G9*F9</f>
        <v>658702</v>
      </c>
      <c r="J9" s="26">
        <f>K9*100/112</f>
        <v>0</v>
      </c>
      <c r="K9" s="16"/>
      <c r="L9" s="27" t="s">
        <v>22</v>
      </c>
      <c r="M9" s="73" t="s">
        <v>90</v>
      </c>
    </row>
    <row r="10" spans="1:13" ht="33" x14ac:dyDescent="0.25">
      <c r="A10" s="30">
        <v>2</v>
      </c>
      <c r="B10" s="29" t="s">
        <v>96</v>
      </c>
      <c r="C10" s="12" t="s">
        <v>25</v>
      </c>
      <c r="D10" s="31" t="s">
        <v>91</v>
      </c>
      <c r="E10" s="19" t="s">
        <v>20</v>
      </c>
      <c r="F10" s="17">
        <v>1</v>
      </c>
      <c r="G10" s="21">
        <v>658702</v>
      </c>
      <c r="H10" s="28">
        <f t="shared" si="0"/>
        <v>588126.78571428568</v>
      </c>
      <c r="I10" s="28">
        <f t="shared" si="1"/>
        <v>658702</v>
      </c>
      <c r="J10" s="26">
        <f t="shared" ref="J10:J12" si="2">K10*100/112</f>
        <v>0</v>
      </c>
      <c r="K10" s="16"/>
      <c r="L10" s="27" t="s">
        <v>22</v>
      </c>
      <c r="M10" s="74"/>
    </row>
    <row r="11" spans="1:13" ht="33" x14ac:dyDescent="0.25">
      <c r="A11" s="30">
        <v>3</v>
      </c>
      <c r="B11" s="29" t="s">
        <v>93</v>
      </c>
      <c r="C11" s="12" t="s">
        <v>25</v>
      </c>
      <c r="D11" s="31" t="s">
        <v>92</v>
      </c>
      <c r="E11" s="19" t="s">
        <v>20</v>
      </c>
      <c r="F11" s="17">
        <v>1</v>
      </c>
      <c r="G11" s="21">
        <v>132550</v>
      </c>
      <c r="H11" s="28">
        <f t="shared" si="0"/>
        <v>118348.21428571429</v>
      </c>
      <c r="I11" s="28">
        <f t="shared" si="1"/>
        <v>132550</v>
      </c>
      <c r="J11" s="26" t="e">
        <f t="shared" si="2"/>
        <v>#VALUE!</v>
      </c>
      <c r="K11" s="16" t="s">
        <v>99</v>
      </c>
      <c r="L11" s="27" t="s">
        <v>22</v>
      </c>
      <c r="M11" s="74"/>
    </row>
    <row r="12" spans="1:13" ht="33" x14ac:dyDescent="0.25">
      <c r="A12" s="30">
        <v>4</v>
      </c>
      <c r="B12" s="29" t="s">
        <v>94</v>
      </c>
      <c r="C12" s="12" t="s">
        <v>25</v>
      </c>
      <c r="D12" s="31" t="s">
        <v>37</v>
      </c>
      <c r="E12" s="19" t="s">
        <v>20</v>
      </c>
      <c r="F12" s="17">
        <v>1</v>
      </c>
      <c r="G12" s="21">
        <v>4959</v>
      </c>
      <c r="H12" s="28">
        <f t="shared" si="0"/>
        <v>4427.6785714285716</v>
      </c>
      <c r="I12" s="28">
        <f t="shared" si="1"/>
        <v>4959</v>
      </c>
      <c r="J12" s="26" t="e">
        <f t="shared" si="2"/>
        <v>#VALUE!</v>
      </c>
      <c r="K12" s="16" t="s">
        <v>99</v>
      </c>
      <c r="L12" s="27" t="s">
        <v>22</v>
      </c>
      <c r="M12" s="74"/>
    </row>
    <row r="13" spans="1:13" ht="33" customHeight="1" x14ac:dyDescent="0.25">
      <c r="A13" s="30">
        <v>5</v>
      </c>
      <c r="B13" s="29" t="s">
        <v>53</v>
      </c>
      <c r="C13" s="12" t="s">
        <v>25</v>
      </c>
      <c r="D13" s="31" t="s">
        <v>34</v>
      </c>
      <c r="E13" s="19" t="s">
        <v>20</v>
      </c>
      <c r="F13" s="17">
        <v>1</v>
      </c>
      <c r="G13" s="21">
        <v>38621</v>
      </c>
      <c r="H13" s="28">
        <f>G13/112*100*F13</f>
        <v>34483.035714285717</v>
      </c>
      <c r="I13" s="28">
        <f>G13*F13</f>
        <v>38621</v>
      </c>
      <c r="J13" s="26" t="e">
        <f>K13*100/112</f>
        <v>#VALUE!</v>
      </c>
      <c r="K13" s="16" t="s">
        <v>99</v>
      </c>
      <c r="L13" s="27" t="s">
        <v>22</v>
      </c>
      <c r="M13" s="74"/>
    </row>
    <row r="14" spans="1:13" ht="33" x14ac:dyDescent="0.25">
      <c r="A14" s="30">
        <v>6</v>
      </c>
      <c r="B14" s="29" t="s">
        <v>54</v>
      </c>
      <c r="C14" s="12" t="s">
        <v>25</v>
      </c>
      <c r="D14" s="31" t="s">
        <v>35</v>
      </c>
      <c r="E14" s="19" t="s">
        <v>20</v>
      </c>
      <c r="F14" s="17">
        <v>1</v>
      </c>
      <c r="G14" s="21">
        <v>4506</v>
      </c>
      <c r="H14" s="28">
        <f t="shared" ref="H14:H45" si="3">G14/112*100*F14</f>
        <v>4023.2142857142853</v>
      </c>
      <c r="I14" s="28">
        <f t="shared" ref="I14:I45" si="4">G14*F14</f>
        <v>4506</v>
      </c>
      <c r="J14" s="26" t="e">
        <f t="shared" ref="J14:J48" si="5">K14*100/112</f>
        <v>#VALUE!</v>
      </c>
      <c r="K14" s="16" t="s">
        <v>99</v>
      </c>
      <c r="L14" s="27" t="s">
        <v>22</v>
      </c>
      <c r="M14" s="74"/>
    </row>
    <row r="15" spans="1:13" ht="33" x14ac:dyDescent="0.25">
      <c r="A15" s="30">
        <v>7</v>
      </c>
      <c r="B15" s="29" t="s">
        <v>55</v>
      </c>
      <c r="C15" s="12" t="s">
        <v>25</v>
      </c>
      <c r="D15" s="31" t="s">
        <v>36</v>
      </c>
      <c r="E15" s="19" t="s">
        <v>20</v>
      </c>
      <c r="F15" s="17">
        <v>1</v>
      </c>
      <c r="G15" s="21">
        <v>6437</v>
      </c>
      <c r="H15" s="28">
        <f t="shared" si="3"/>
        <v>5747.3214285714284</v>
      </c>
      <c r="I15" s="28">
        <f t="shared" si="4"/>
        <v>6437</v>
      </c>
      <c r="J15" s="26" t="e">
        <f t="shared" si="5"/>
        <v>#VALUE!</v>
      </c>
      <c r="K15" s="16" t="s">
        <v>99</v>
      </c>
      <c r="L15" s="27" t="s">
        <v>22</v>
      </c>
      <c r="M15" s="74"/>
    </row>
    <row r="16" spans="1:13" ht="33" x14ac:dyDescent="0.25">
      <c r="A16" s="30">
        <v>8</v>
      </c>
      <c r="B16" s="29" t="s">
        <v>56</v>
      </c>
      <c r="C16" s="12" t="s">
        <v>25</v>
      </c>
      <c r="D16" s="31" t="s">
        <v>37</v>
      </c>
      <c r="E16" s="19" t="s">
        <v>20</v>
      </c>
      <c r="F16" s="17">
        <v>1</v>
      </c>
      <c r="G16" s="21">
        <v>4959</v>
      </c>
      <c r="H16" s="28">
        <f t="shared" si="3"/>
        <v>4427.6785714285716</v>
      </c>
      <c r="I16" s="28">
        <f t="shared" si="4"/>
        <v>4959</v>
      </c>
      <c r="J16" s="26" t="e">
        <f t="shared" si="5"/>
        <v>#VALUE!</v>
      </c>
      <c r="K16" s="16" t="s">
        <v>99</v>
      </c>
      <c r="L16" s="27" t="s">
        <v>22</v>
      </c>
      <c r="M16" s="74"/>
    </row>
    <row r="17" spans="1:13" ht="33" x14ac:dyDescent="0.25">
      <c r="A17" s="30">
        <v>9</v>
      </c>
      <c r="B17" s="29" t="s">
        <v>57</v>
      </c>
      <c r="C17" s="12" t="s">
        <v>25</v>
      </c>
      <c r="D17" s="31" t="s">
        <v>37</v>
      </c>
      <c r="E17" s="19" t="s">
        <v>20</v>
      </c>
      <c r="F17" s="17">
        <v>1</v>
      </c>
      <c r="G17" s="21">
        <v>4959</v>
      </c>
      <c r="H17" s="28">
        <f t="shared" si="3"/>
        <v>4427.6785714285716</v>
      </c>
      <c r="I17" s="28">
        <f t="shared" si="4"/>
        <v>4959</v>
      </c>
      <c r="J17" s="26" t="e">
        <f t="shared" si="5"/>
        <v>#VALUE!</v>
      </c>
      <c r="K17" s="16" t="s">
        <v>99</v>
      </c>
      <c r="L17" s="27" t="s">
        <v>22</v>
      </c>
      <c r="M17" s="74"/>
    </row>
    <row r="18" spans="1:13" ht="33" x14ac:dyDescent="0.25">
      <c r="A18" s="30">
        <v>10</v>
      </c>
      <c r="B18" s="29" t="s">
        <v>58</v>
      </c>
      <c r="C18" s="12" t="s">
        <v>25</v>
      </c>
      <c r="D18" s="31" t="s">
        <v>37</v>
      </c>
      <c r="E18" s="19" t="s">
        <v>20</v>
      </c>
      <c r="F18" s="17">
        <v>1</v>
      </c>
      <c r="G18" s="21">
        <v>4959</v>
      </c>
      <c r="H18" s="28">
        <f t="shared" si="3"/>
        <v>4427.6785714285716</v>
      </c>
      <c r="I18" s="28">
        <f t="shared" si="4"/>
        <v>4959</v>
      </c>
      <c r="J18" s="26" t="e">
        <f t="shared" si="5"/>
        <v>#VALUE!</v>
      </c>
      <c r="K18" s="16" t="s">
        <v>99</v>
      </c>
      <c r="L18" s="27" t="s">
        <v>22</v>
      </c>
      <c r="M18" s="74"/>
    </row>
    <row r="19" spans="1:13" ht="33" x14ac:dyDescent="0.25">
      <c r="A19" s="30">
        <v>11</v>
      </c>
      <c r="B19" s="29" t="s">
        <v>59</v>
      </c>
      <c r="C19" s="12" t="s">
        <v>25</v>
      </c>
      <c r="D19" s="31" t="s">
        <v>36</v>
      </c>
      <c r="E19" s="19" t="s">
        <v>20</v>
      </c>
      <c r="F19" s="17">
        <v>1</v>
      </c>
      <c r="G19" s="21">
        <v>6437</v>
      </c>
      <c r="H19" s="28">
        <f t="shared" si="3"/>
        <v>5747.3214285714284</v>
      </c>
      <c r="I19" s="28">
        <f t="shared" si="4"/>
        <v>6437</v>
      </c>
      <c r="J19" s="26" t="e">
        <f t="shared" si="5"/>
        <v>#VALUE!</v>
      </c>
      <c r="K19" s="16" t="s">
        <v>99</v>
      </c>
      <c r="L19" s="27" t="s">
        <v>22</v>
      </c>
      <c r="M19" s="74"/>
    </row>
    <row r="20" spans="1:13" ht="33" x14ac:dyDescent="0.25">
      <c r="A20" s="30">
        <v>12</v>
      </c>
      <c r="B20" s="29" t="s">
        <v>60</v>
      </c>
      <c r="C20" s="12" t="s">
        <v>25</v>
      </c>
      <c r="D20" s="31" t="s">
        <v>35</v>
      </c>
      <c r="E20" s="19" t="s">
        <v>20</v>
      </c>
      <c r="F20" s="17">
        <v>1</v>
      </c>
      <c r="G20" s="21">
        <v>4506</v>
      </c>
      <c r="H20" s="28">
        <f t="shared" si="3"/>
        <v>4023.2142857142853</v>
      </c>
      <c r="I20" s="28">
        <f t="shared" si="4"/>
        <v>4506</v>
      </c>
      <c r="J20" s="26" t="e">
        <f t="shared" si="5"/>
        <v>#VALUE!</v>
      </c>
      <c r="K20" s="16" t="s">
        <v>99</v>
      </c>
      <c r="L20" s="27" t="s">
        <v>22</v>
      </c>
      <c r="M20" s="74"/>
    </row>
    <row r="21" spans="1:13" ht="33" x14ac:dyDescent="0.25">
      <c r="A21" s="30">
        <v>13</v>
      </c>
      <c r="B21" s="29" t="s">
        <v>61</v>
      </c>
      <c r="C21" s="12" t="s">
        <v>25</v>
      </c>
      <c r="D21" s="31" t="s">
        <v>38</v>
      </c>
      <c r="E21" s="19" t="s">
        <v>20</v>
      </c>
      <c r="F21" s="17">
        <v>1</v>
      </c>
      <c r="G21" s="21">
        <v>76026</v>
      </c>
      <c r="H21" s="28">
        <f t="shared" si="3"/>
        <v>67880.357142857145</v>
      </c>
      <c r="I21" s="28">
        <f t="shared" si="4"/>
        <v>76026</v>
      </c>
      <c r="J21" s="26" t="e">
        <f t="shared" si="5"/>
        <v>#VALUE!</v>
      </c>
      <c r="K21" s="16" t="s">
        <v>99</v>
      </c>
      <c r="L21" s="27" t="s">
        <v>22</v>
      </c>
      <c r="M21" s="74"/>
    </row>
    <row r="22" spans="1:13" ht="33" x14ac:dyDescent="0.25">
      <c r="A22" s="30">
        <v>14</v>
      </c>
      <c r="B22" s="29" t="s">
        <v>62</v>
      </c>
      <c r="C22" s="12" t="s">
        <v>25</v>
      </c>
      <c r="D22" s="31" t="s">
        <v>38</v>
      </c>
      <c r="E22" s="19" t="s">
        <v>20</v>
      </c>
      <c r="F22" s="17">
        <v>1</v>
      </c>
      <c r="G22" s="21">
        <v>76026</v>
      </c>
      <c r="H22" s="28">
        <f t="shared" si="3"/>
        <v>67880.357142857145</v>
      </c>
      <c r="I22" s="28">
        <f t="shared" si="4"/>
        <v>76026</v>
      </c>
      <c r="J22" s="26" t="e">
        <f t="shared" si="5"/>
        <v>#VALUE!</v>
      </c>
      <c r="K22" s="16" t="s">
        <v>99</v>
      </c>
      <c r="L22" s="27" t="s">
        <v>22</v>
      </c>
      <c r="M22" s="74"/>
    </row>
    <row r="23" spans="1:13" ht="33" x14ac:dyDescent="0.25">
      <c r="A23" s="30">
        <v>15</v>
      </c>
      <c r="B23" s="29" t="s">
        <v>63</v>
      </c>
      <c r="C23" s="12" t="s">
        <v>25</v>
      </c>
      <c r="D23" s="31" t="s">
        <v>39</v>
      </c>
      <c r="E23" s="19" t="s">
        <v>20</v>
      </c>
      <c r="F23" s="17">
        <v>1</v>
      </c>
      <c r="G23" s="21">
        <v>2980</v>
      </c>
      <c r="H23" s="28">
        <f t="shared" si="3"/>
        <v>2660.7142857142858</v>
      </c>
      <c r="I23" s="28">
        <f t="shared" si="4"/>
        <v>2980</v>
      </c>
      <c r="J23" s="26" t="e">
        <f t="shared" si="5"/>
        <v>#VALUE!</v>
      </c>
      <c r="K23" s="16" t="s">
        <v>99</v>
      </c>
      <c r="L23" s="27" t="s">
        <v>22</v>
      </c>
      <c r="M23" s="74"/>
    </row>
    <row r="24" spans="1:13" ht="33" x14ac:dyDescent="0.25">
      <c r="A24" s="30">
        <v>16</v>
      </c>
      <c r="B24" s="29" t="s">
        <v>64</v>
      </c>
      <c r="C24" s="12" t="s">
        <v>25</v>
      </c>
      <c r="D24" s="31" t="s">
        <v>39</v>
      </c>
      <c r="E24" s="19" t="s">
        <v>20</v>
      </c>
      <c r="F24" s="17">
        <v>1</v>
      </c>
      <c r="G24" s="21">
        <v>2980</v>
      </c>
      <c r="H24" s="28">
        <f t="shared" si="3"/>
        <v>2660.7142857142858</v>
      </c>
      <c r="I24" s="28">
        <f t="shared" si="4"/>
        <v>2980</v>
      </c>
      <c r="J24" s="26" t="e">
        <f t="shared" si="5"/>
        <v>#VALUE!</v>
      </c>
      <c r="K24" s="16" t="s">
        <v>99</v>
      </c>
      <c r="L24" s="27" t="s">
        <v>22</v>
      </c>
      <c r="M24" s="74"/>
    </row>
    <row r="25" spans="1:13" ht="33" x14ac:dyDescent="0.25">
      <c r="A25" s="30">
        <v>17</v>
      </c>
      <c r="B25" s="29" t="s">
        <v>65</v>
      </c>
      <c r="C25" s="12" t="s">
        <v>25</v>
      </c>
      <c r="D25" s="31" t="s">
        <v>40</v>
      </c>
      <c r="E25" s="19" t="s">
        <v>20</v>
      </c>
      <c r="F25" s="17">
        <v>1</v>
      </c>
      <c r="G25" s="21">
        <v>71209</v>
      </c>
      <c r="H25" s="28">
        <f t="shared" si="3"/>
        <v>63579.46428571429</v>
      </c>
      <c r="I25" s="28">
        <f t="shared" si="4"/>
        <v>71209</v>
      </c>
      <c r="J25" s="26" t="e">
        <f t="shared" si="5"/>
        <v>#VALUE!</v>
      </c>
      <c r="K25" s="16" t="s">
        <v>99</v>
      </c>
      <c r="L25" s="27" t="s">
        <v>22</v>
      </c>
      <c r="M25" s="74"/>
    </row>
    <row r="26" spans="1:13" ht="33" x14ac:dyDescent="0.25">
      <c r="A26" s="30">
        <v>18</v>
      </c>
      <c r="B26" s="29" t="s">
        <v>66</v>
      </c>
      <c r="C26" s="12" t="s">
        <v>25</v>
      </c>
      <c r="D26" s="31" t="s">
        <v>40</v>
      </c>
      <c r="E26" s="19" t="s">
        <v>20</v>
      </c>
      <c r="F26" s="17">
        <v>1</v>
      </c>
      <c r="G26" s="21">
        <v>71209</v>
      </c>
      <c r="H26" s="28">
        <f t="shared" si="3"/>
        <v>63579.46428571429</v>
      </c>
      <c r="I26" s="28">
        <f t="shared" si="4"/>
        <v>71209</v>
      </c>
      <c r="J26" s="26">
        <f t="shared" si="5"/>
        <v>0</v>
      </c>
      <c r="K26" s="16"/>
      <c r="L26" s="27" t="s">
        <v>22</v>
      </c>
      <c r="M26" s="74"/>
    </row>
    <row r="27" spans="1:13" ht="33" x14ac:dyDescent="0.25">
      <c r="A27" s="30">
        <v>19</v>
      </c>
      <c r="B27" s="29" t="s">
        <v>67</v>
      </c>
      <c r="C27" s="12" t="s">
        <v>25</v>
      </c>
      <c r="D27" s="31" t="s">
        <v>40</v>
      </c>
      <c r="E27" s="19" t="s">
        <v>20</v>
      </c>
      <c r="F27" s="17">
        <v>1</v>
      </c>
      <c r="G27" s="21">
        <v>71209</v>
      </c>
      <c r="H27" s="28">
        <f t="shared" si="3"/>
        <v>63579.46428571429</v>
      </c>
      <c r="I27" s="28">
        <f t="shared" si="4"/>
        <v>71209</v>
      </c>
      <c r="J27" s="26">
        <f t="shared" si="5"/>
        <v>0</v>
      </c>
      <c r="K27" s="16"/>
      <c r="L27" s="27" t="s">
        <v>22</v>
      </c>
      <c r="M27" s="74"/>
    </row>
    <row r="28" spans="1:13" ht="33" x14ac:dyDescent="0.25">
      <c r="A28" s="30">
        <v>20</v>
      </c>
      <c r="B28" s="29" t="s">
        <v>68</v>
      </c>
      <c r="C28" s="12" t="s">
        <v>25</v>
      </c>
      <c r="D28" s="31" t="s">
        <v>40</v>
      </c>
      <c r="E28" s="19" t="s">
        <v>20</v>
      </c>
      <c r="F28" s="17">
        <v>1</v>
      </c>
      <c r="G28" s="21">
        <v>71209</v>
      </c>
      <c r="H28" s="28">
        <f t="shared" si="3"/>
        <v>63579.46428571429</v>
      </c>
      <c r="I28" s="28">
        <f t="shared" si="4"/>
        <v>71209</v>
      </c>
      <c r="J28" s="26">
        <f t="shared" si="5"/>
        <v>0</v>
      </c>
      <c r="K28" s="16"/>
      <c r="L28" s="27" t="s">
        <v>22</v>
      </c>
      <c r="M28" s="74"/>
    </row>
    <row r="29" spans="1:13" ht="33" x14ac:dyDescent="0.25">
      <c r="A29" s="30">
        <v>21</v>
      </c>
      <c r="B29" s="29" t="s">
        <v>69</v>
      </c>
      <c r="C29" s="12" t="s">
        <v>25</v>
      </c>
      <c r="D29" s="31" t="s">
        <v>41</v>
      </c>
      <c r="E29" s="19" t="s">
        <v>20</v>
      </c>
      <c r="F29" s="17">
        <v>1</v>
      </c>
      <c r="G29" s="21">
        <v>3326</v>
      </c>
      <c r="H29" s="28">
        <f t="shared" si="3"/>
        <v>2969.6428571428573</v>
      </c>
      <c r="I29" s="28">
        <f t="shared" si="4"/>
        <v>3326</v>
      </c>
      <c r="J29" s="26" t="e">
        <f t="shared" si="5"/>
        <v>#VALUE!</v>
      </c>
      <c r="K29" s="16" t="s">
        <v>99</v>
      </c>
      <c r="L29" s="27" t="s">
        <v>22</v>
      </c>
      <c r="M29" s="74"/>
    </row>
    <row r="30" spans="1:13" ht="33" x14ac:dyDescent="0.25">
      <c r="A30" s="30">
        <v>22</v>
      </c>
      <c r="B30" s="29" t="s">
        <v>70</v>
      </c>
      <c r="C30" s="12" t="s">
        <v>25</v>
      </c>
      <c r="D30" s="31" t="s">
        <v>41</v>
      </c>
      <c r="E30" s="19" t="s">
        <v>20</v>
      </c>
      <c r="F30" s="17">
        <v>1</v>
      </c>
      <c r="G30" s="21">
        <v>3326</v>
      </c>
      <c r="H30" s="28">
        <f t="shared" si="3"/>
        <v>2969.6428571428573</v>
      </c>
      <c r="I30" s="28">
        <f t="shared" si="4"/>
        <v>3326</v>
      </c>
      <c r="J30" s="26" t="e">
        <f t="shared" si="5"/>
        <v>#VALUE!</v>
      </c>
      <c r="K30" s="16" t="s">
        <v>99</v>
      </c>
      <c r="L30" s="27" t="s">
        <v>22</v>
      </c>
      <c r="M30" s="74"/>
    </row>
    <row r="31" spans="1:13" ht="33" x14ac:dyDescent="0.25">
      <c r="A31" s="30">
        <v>23</v>
      </c>
      <c r="B31" s="29" t="s">
        <v>71</v>
      </c>
      <c r="C31" s="12" t="s">
        <v>25</v>
      </c>
      <c r="D31" s="31" t="s">
        <v>42</v>
      </c>
      <c r="E31" s="19" t="s">
        <v>20</v>
      </c>
      <c r="F31" s="17">
        <v>1</v>
      </c>
      <c r="G31" s="21">
        <v>18399</v>
      </c>
      <c r="H31" s="28">
        <f t="shared" si="3"/>
        <v>16427.678571428572</v>
      </c>
      <c r="I31" s="28">
        <f t="shared" si="4"/>
        <v>18399</v>
      </c>
      <c r="J31" s="26">
        <f t="shared" si="5"/>
        <v>0</v>
      </c>
      <c r="K31" s="16"/>
      <c r="L31" s="27" t="s">
        <v>22</v>
      </c>
      <c r="M31" s="74"/>
    </row>
    <row r="32" spans="1:13" ht="33" x14ac:dyDescent="0.25">
      <c r="A32" s="30">
        <v>24</v>
      </c>
      <c r="B32" s="29" t="s">
        <v>72</v>
      </c>
      <c r="C32" s="12" t="s">
        <v>25</v>
      </c>
      <c r="D32" s="31" t="s">
        <v>43</v>
      </c>
      <c r="E32" s="19" t="s">
        <v>20</v>
      </c>
      <c r="F32" s="17">
        <v>1</v>
      </c>
      <c r="G32" s="21">
        <v>281781</v>
      </c>
      <c r="H32" s="28">
        <f t="shared" si="3"/>
        <v>251590.17857142858</v>
      </c>
      <c r="I32" s="28">
        <f t="shared" si="4"/>
        <v>281781</v>
      </c>
      <c r="J32" s="26">
        <f t="shared" si="5"/>
        <v>0</v>
      </c>
      <c r="K32" s="16"/>
      <c r="L32" s="27" t="s">
        <v>22</v>
      </c>
      <c r="M32" s="74"/>
    </row>
    <row r="33" spans="1:13" ht="33" x14ac:dyDescent="0.25">
      <c r="A33" s="30">
        <v>25</v>
      </c>
      <c r="B33" s="29" t="s">
        <v>73</v>
      </c>
      <c r="C33" s="12" t="s">
        <v>25</v>
      </c>
      <c r="D33" s="31" t="s">
        <v>43</v>
      </c>
      <c r="E33" s="19" t="s">
        <v>20</v>
      </c>
      <c r="F33" s="17">
        <v>1</v>
      </c>
      <c r="G33" s="21">
        <v>281781</v>
      </c>
      <c r="H33" s="28">
        <f t="shared" si="3"/>
        <v>251590.17857142858</v>
      </c>
      <c r="I33" s="28">
        <f t="shared" si="4"/>
        <v>281781</v>
      </c>
      <c r="J33" s="26">
        <f t="shared" si="5"/>
        <v>0</v>
      </c>
      <c r="K33" s="16"/>
      <c r="L33" s="27" t="s">
        <v>22</v>
      </c>
      <c r="M33" s="74"/>
    </row>
    <row r="34" spans="1:13" ht="33" x14ac:dyDescent="0.25">
      <c r="A34" s="30">
        <v>26</v>
      </c>
      <c r="B34" s="29" t="s">
        <v>74</v>
      </c>
      <c r="C34" s="12" t="s">
        <v>25</v>
      </c>
      <c r="D34" s="31" t="s">
        <v>44</v>
      </c>
      <c r="E34" s="19" t="s">
        <v>20</v>
      </c>
      <c r="F34" s="17">
        <v>1</v>
      </c>
      <c r="G34" s="21">
        <v>281781</v>
      </c>
      <c r="H34" s="28">
        <f t="shared" si="3"/>
        <v>251590.17857142858</v>
      </c>
      <c r="I34" s="28">
        <f t="shared" si="4"/>
        <v>281781</v>
      </c>
      <c r="J34" s="26">
        <f t="shared" si="5"/>
        <v>0</v>
      </c>
      <c r="K34" s="16"/>
      <c r="L34" s="27" t="s">
        <v>22</v>
      </c>
      <c r="M34" s="74"/>
    </row>
    <row r="35" spans="1:13" ht="33" x14ac:dyDescent="0.25">
      <c r="A35" s="30">
        <v>27</v>
      </c>
      <c r="B35" s="29" t="s">
        <v>75</v>
      </c>
      <c r="C35" s="12" t="s">
        <v>25</v>
      </c>
      <c r="D35" s="31" t="s">
        <v>44</v>
      </c>
      <c r="E35" s="19" t="s">
        <v>20</v>
      </c>
      <c r="F35" s="17">
        <v>1</v>
      </c>
      <c r="G35" s="21">
        <v>281781</v>
      </c>
      <c r="H35" s="28">
        <f t="shared" si="3"/>
        <v>251590.17857142858</v>
      </c>
      <c r="I35" s="28">
        <f t="shared" si="4"/>
        <v>281781</v>
      </c>
      <c r="J35" s="26">
        <f t="shared" si="5"/>
        <v>0</v>
      </c>
      <c r="K35" s="16"/>
      <c r="L35" s="27" t="s">
        <v>22</v>
      </c>
      <c r="M35" s="74"/>
    </row>
    <row r="36" spans="1:13" ht="33" x14ac:dyDescent="0.25">
      <c r="A36" s="30">
        <v>28</v>
      </c>
      <c r="B36" s="29" t="s">
        <v>76</v>
      </c>
      <c r="C36" s="12" t="s">
        <v>25</v>
      </c>
      <c r="D36" s="31" t="s">
        <v>45</v>
      </c>
      <c r="E36" s="19" t="s">
        <v>20</v>
      </c>
      <c r="F36" s="17">
        <v>1</v>
      </c>
      <c r="G36" s="21">
        <v>7867</v>
      </c>
      <c r="H36" s="28">
        <f t="shared" si="3"/>
        <v>7024.1071428571431</v>
      </c>
      <c r="I36" s="28">
        <f t="shared" si="4"/>
        <v>7867</v>
      </c>
      <c r="J36" s="26" t="e">
        <f t="shared" si="5"/>
        <v>#VALUE!</v>
      </c>
      <c r="K36" s="16" t="s">
        <v>99</v>
      </c>
      <c r="L36" s="27" t="s">
        <v>22</v>
      </c>
      <c r="M36" s="74"/>
    </row>
    <row r="37" spans="1:13" ht="33" x14ac:dyDescent="0.25">
      <c r="A37" s="30">
        <v>29</v>
      </c>
      <c r="B37" s="29" t="s">
        <v>77</v>
      </c>
      <c r="C37" s="12" t="s">
        <v>25</v>
      </c>
      <c r="D37" s="31" t="s">
        <v>46</v>
      </c>
      <c r="E37" s="19" t="s">
        <v>20</v>
      </c>
      <c r="F37" s="17">
        <v>1</v>
      </c>
      <c r="G37" s="21">
        <v>1342</v>
      </c>
      <c r="H37" s="28">
        <f t="shared" si="3"/>
        <v>1198.2142857142858</v>
      </c>
      <c r="I37" s="28">
        <f t="shared" si="4"/>
        <v>1342</v>
      </c>
      <c r="J37" s="26" t="e">
        <f t="shared" si="5"/>
        <v>#VALUE!</v>
      </c>
      <c r="K37" s="16" t="s">
        <v>99</v>
      </c>
      <c r="L37" s="27" t="s">
        <v>22</v>
      </c>
      <c r="M37" s="74"/>
    </row>
    <row r="38" spans="1:13" ht="37.5" x14ac:dyDescent="0.25">
      <c r="A38" s="30">
        <v>30</v>
      </c>
      <c r="B38" s="29" t="s">
        <v>78</v>
      </c>
      <c r="C38" s="12" t="s">
        <v>25</v>
      </c>
      <c r="D38" s="31" t="s">
        <v>47</v>
      </c>
      <c r="E38" s="19" t="s">
        <v>20</v>
      </c>
      <c r="F38" s="17">
        <v>1</v>
      </c>
      <c r="G38" s="21">
        <v>1418480</v>
      </c>
      <c r="H38" s="28">
        <f t="shared" si="3"/>
        <v>1266500</v>
      </c>
      <c r="I38" s="28">
        <f t="shared" si="4"/>
        <v>1418480</v>
      </c>
      <c r="J38" s="26">
        <f t="shared" si="5"/>
        <v>0</v>
      </c>
      <c r="K38" s="16"/>
      <c r="L38" s="27" t="s">
        <v>22</v>
      </c>
      <c r="M38" s="74"/>
    </row>
    <row r="39" spans="1:13" ht="33" x14ac:dyDescent="0.25">
      <c r="A39" s="30">
        <v>31</v>
      </c>
      <c r="B39" s="29" t="s">
        <v>79</v>
      </c>
      <c r="C39" s="12" t="s">
        <v>25</v>
      </c>
      <c r="D39" s="31" t="s">
        <v>48</v>
      </c>
      <c r="E39" s="19" t="s">
        <v>20</v>
      </c>
      <c r="F39" s="17">
        <v>1</v>
      </c>
      <c r="G39" s="21">
        <v>7629</v>
      </c>
      <c r="H39" s="28">
        <f t="shared" si="3"/>
        <v>6811.6071428571431</v>
      </c>
      <c r="I39" s="28">
        <f t="shared" si="4"/>
        <v>7629</v>
      </c>
      <c r="J39" s="26">
        <f t="shared" si="5"/>
        <v>0</v>
      </c>
      <c r="K39" s="16"/>
      <c r="L39" s="27" t="s">
        <v>22</v>
      </c>
      <c r="M39" s="74"/>
    </row>
    <row r="40" spans="1:13" ht="37.5" x14ac:dyDescent="0.25">
      <c r="A40" s="30">
        <v>32</v>
      </c>
      <c r="B40" s="29" t="s">
        <v>80</v>
      </c>
      <c r="C40" s="12" t="s">
        <v>25</v>
      </c>
      <c r="D40" s="31" t="s">
        <v>49</v>
      </c>
      <c r="E40" s="19" t="s">
        <v>20</v>
      </c>
      <c r="F40" s="17">
        <v>1</v>
      </c>
      <c r="G40" s="21">
        <v>535</v>
      </c>
      <c r="H40" s="28">
        <f t="shared" si="3"/>
        <v>477.67857142857144</v>
      </c>
      <c r="I40" s="28">
        <f t="shared" si="4"/>
        <v>535</v>
      </c>
      <c r="J40" s="26" t="e">
        <f t="shared" si="5"/>
        <v>#VALUE!</v>
      </c>
      <c r="K40" s="16" t="s">
        <v>99</v>
      </c>
      <c r="L40" s="27" t="s">
        <v>22</v>
      </c>
      <c r="M40" s="74"/>
    </row>
    <row r="41" spans="1:13" ht="33" x14ac:dyDescent="0.25">
      <c r="A41" s="30">
        <v>33</v>
      </c>
      <c r="B41" s="29" t="s">
        <v>81</v>
      </c>
      <c r="C41" s="12" t="s">
        <v>25</v>
      </c>
      <c r="D41" s="31" t="s">
        <v>50</v>
      </c>
      <c r="E41" s="19" t="s">
        <v>20</v>
      </c>
      <c r="F41" s="17">
        <v>1</v>
      </c>
      <c r="G41" s="21">
        <v>281781</v>
      </c>
      <c r="H41" s="28">
        <f t="shared" si="3"/>
        <v>251590.17857142858</v>
      </c>
      <c r="I41" s="28">
        <f t="shared" si="4"/>
        <v>281781</v>
      </c>
      <c r="J41" s="26">
        <f t="shared" si="5"/>
        <v>0</v>
      </c>
      <c r="K41" s="16"/>
      <c r="L41" s="27" t="s">
        <v>22</v>
      </c>
      <c r="M41" s="74"/>
    </row>
    <row r="42" spans="1:13" ht="33" x14ac:dyDescent="0.25">
      <c r="A42" s="30">
        <v>34</v>
      </c>
      <c r="B42" s="29" t="s">
        <v>82</v>
      </c>
      <c r="C42" s="12" t="s">
        <v>25</v>
      </c>
      <c r="D42" s="31" t="s">
        <v>50</v>
      </c>
      <c r="E42" s="19" t="s">
        <v>20</v>
      </c>
      <c r="F42" s="17">
        <v>1</v>
      </c>
      <c r="G42" s="21">
        <v>281781</v>
      </c>
      <c r="H42" s="28">
        <f t="shared" si="3"/>
        <v>251590.17857142858</v>
      </c>
      <c r="I42" s="28">
        <f t="shared" si="4"/>
        <v>281781</v>
      </c>
      <c r="J42" s="26">
        <f t="shared" si="5"/>
        <v>0</v>
      </c>
      <c r="K42" s="16"/>
      <c r="L42" s="27" t="s">
        <v>22</v>
      </c>
      <c r="M42" s="74"/>
    </row>
    <row r="43" spans="1:13" ht="33" x14ac:dyDescent="0.25">
      <c r="A43" s="30">
        <v>35</v>
      </c>
      <c r="B43" s="29" t="s">
        <v>83</v>
      </c>
      <c r="C43" s="12" t="s">
        <v>25</v>
      </c>
      <c r="D43" s="31" t="s">
        <v>51</v>
      </c>
      <c r="E43" s="19" t="s">
        <v>20</v>
      </c>
      <c r="F43" s="17">
        <v>1</v>
      </c>
      <c r="G43" s="21">
        <v>14638</v>
      </c>
      <c r="H43" s="28">
        <f t="shared" si="3"/>
        <v>13069.642857142859</v>
      </c>
      <c r="I43" s="28">
        <f t="shared" si="4"/>
        <v>14638</v>
      </c>
      <c r="J43" s="26" t="e">
        <f t="shared" si="5"/>
        <v>#VALUE!</v>
      </c>
      <c r="K43" s="16" t="s">
        <v>99</v>
      </c>
      <c r="L43" s="27" t="s">
        <v>22</v>
      </c>
      <c r="M43" s="74"/>
    </row>
    <row r="44" spans="1:13" ht="37.5" x14ac:dyDescent="0.25">
      <c r="A44" s="30">
        <v>36</v>
      </c>
      <c r="B44" s="29" t="s">
        <v>84</v>
      </c>
      <c r="C44" s="12" t="s">
        <v>25</v>
      </c>
      <c r="D44" s="31" t="s">
        <v>33</v>
      </c>
      <c r="E44" s="19" t="s">
        <v>20</v>
      </c>
      <c r="F44" s="17">
        <v>1</v>
      </c>
      <c r="G44" s="21">
        <v>4673</v>
      </c>
      <c r="H44" s="28">
        <f t="shared" si="3"/>
        <v>4172.3214285714284</v>
      </c>
      <c r="I44" s="28">
        <f t="shared" si="4"/>
        <v>4673</v>
      </c>
      <c r="J44" s="26" t="e">
        <f t="shared" si="5"/>
        <v>#VALUE!</v>
      </c>
      <c r="K44" s="16" t="s">
        <v>99</v>
      </c>
      <c r="L44" s="27" t="s">
        <v>22</v>
      </c>
      <c r="M44" s="74"/>
    </row>
    <row r="45" spans="1:13" ht="37.5" x14ac:dyDescent="0.25">
      <c r="A45" s="30">
        <v>37</v>
      </c>
      <c r="B45" s="29" t="s">
        <v>85</v>
      </c>
      <c r="C45" s="12" t="s">
        <v>25</v>
      </c>
      <c r="D45" s="31" t="s">
        <v>33</v>
      </c>
      <c r="E45" s="19" t="s">
        <v>20</v>
      </c>
      <c r="F45" s="17">
        <v>1</v>
      </c>
      <c r="G45" s="21">
        <v>4673</v>
      </c>
      <c r="H45" s="28">
        <f t="shared" si="3"/>
        <v>4172.3214285714284</v>
      </c>
      <c r="I45" s="28">
        <f t="shared" si="4"/>
        <v>4673</v>
      </c>
      <c r="J45" s="26" t="e">
        <f t="shared" si="5"/>
        <v>#VALUE!</v>
      </c>
      <c r="K45" s="16" t="s">
        <v>99</v>
      </c>
      <c r="L45" s="27" t="s">
        <v>22</v>
      </c>
      <c r="M45" s="74"/>
    </row>
    <row r="46" spans="1:13" ht="33" x14ac:dyDescent="0.25">
      <c r="A46" s="30">
        <v>38</v>
      </c>
      <c r="B46" s="29" t="s">
        <v>86</v>
      </c>
      <c r="C46" s="12" t="s">
        <v>25</v>
      </c>
      <c r="D46" s="31" t="s">
        <v>52</v>
      </c>
      <c r="E46" s="19" t="s">
        <v>20</v>
      </c>
      <c r="F46" s="17">
        <v>1</v>
      </c>
      <c r="G46" s="21">
        <v>12500</v>
      </c>
      <c r="H46" s="28">
        <f>G46/112*100*F46</f>
        <v>11160.714285714286</v>
      </c>
      <c r="I46" s="28">
        <f>G46*F46</f>
        <v>12500</v>
      </c>
      <c r="J46" s="26">
        <f t="shared" si="5"/>
        <v>0</v>
      </c>
      <c r="K46" s="16"/>
      <c r="L46" s="27" t="s">
        <v>22</v>
      </c>
      <c r="M46" s="74"/>
    </row>
    <row r="47" spans="1:13" ht="33" x14ac:dyDescent="0.25">
      <c r="A47" s="30">
        <v>39</v>
      </c>
      <c r="B47" s="29" t="s">
        <v>87</v>
      </c>
      <c r="C47" s="12" t="s">
        <v>25</v>
      </c>
      <c r="D47" s="31" t="s">
        <v>52</v>
      </c>
      <c r="E47" s="19" t="s">
        <v>20</v>
      </c>
      <c r="F47" s="17">
        <v>1</v>
      </c>
      <c r="G47" s="21">
        <v>12500</v>
      </c>
      <c r="H47" s="28">
        <f>G47/112*100*F47</f>
        <v>11160.714285714286</v>
      </c>
      <c r="I47" s="28">
        <f>G47*F47</f>
        <v>12500</v>
      </c>
      <c r="J47" s="26">
        <f t="shared" si="5"/>
        <v>0</v>
      </c>
      <c r="K47" s="16"/>
      <c r="L47" s="27" t="s">
        <v>22</v>
      </c>
      <c r="M47" s="74"/>
    </row>
    <row r="48" spans="1:13" ht="35.25" customHeight="1" x14ac:dyDescent="0.25">
      <c r="A48" s="30">
        <v>40</v>
      </c>
      <c r="B48" s="29" t="s">
        <v>88</v>
      </c>
      <c r="C48" s="12" t="s">
        <v>25</v>
      </c>
      <c r="D48" s="31" t="s">
        <v>52</v>
      </c>
      <c r="E48" s="19" t="s">
        <v>20</v>
      </c>
      <c r="F48" s="17">
        <v>2</v>
      </c>
      <c r="G48" s="21">
        <v>12500</v>
      </c>
      <c r="H48" s="28">
        <f>G48/112*100*F48</f>
        <v>22321.428571428572</v>
      </c>
      <c r="I48" s="28">
        <f>G48*F48</f>
        <v>25000</v>
      </c>
      <c r="J48" s="26">
        <f t="shared" si="5"/>
        <v>0</v>
      </c>
      <c r="K48" s="16"/>
      <c r="L48" s="27" t="s">
        <v>22</v>
      </c>
      <c r="M48" s="74"/>
    </row>
    <row r="49" spans="1:13" ht="30" customHeight="1" x14ac:dyDescent="0.25">
      <c r="A49" s="59" t="s">
        <v>9</v>
      </c>
      <c r="B49" s="59"/>
      <c r="C49" s="59"/>
      <c r="D49" s="59"/>
      <c r="E49" s="59"/>
      <c r="F49" s="59"/>
      <c r="G49" s="22"/>
      <c r="H49" s="23">
        <f>SUM(H9:H48)</f>
        <v>4641713.3928571437</v>
      </c>
      <c r="I49" s="23">
        <f>SUM(I9:I48)</f>
        <v>5198719</v>
      </c>
      <c r="J49" s="24" t="e">
        <f>SUM(J9:J48)</f>
        <v>#VALUE!</v>
      </c>
      <c r="K49" s="25">
        <f>SUM(K9:K48)</f>
        <v>0</v>
      </c>
      <c r="L49" s="9" t="s">
        <v>22</v>
      </c>
      <c r="M49" s="75"/>
    </row>
    <row r="50" spans="1:13" ht="51.75" customHeight="1" x14ac:dyDescent="0.25">
      <c r="A50" s="2"/>
      <c r="B50" s="1"/>
      <c r="C50" s="1"/>
      <c r="D50" s="1"/>
      <c r="E50" s="1"/>
      <c r="F50" s="1"/>
      <c r="G50" s="1"/>
      <c r="H50" s="1"/>
      <c r="I50" s="1"/>
    </row>
    <row r="51" spans="1:13" ht="20.25" customHeight="1" x14ac:dyDescent="0.3">
      <c r="A51" s="58" t="s">
        <v>18</v>
      </c>
      <c r="B51" s="58"/>
      <c r="C51" s="58"/>
      <c r="D51" s="58"/>
      <c r="E51" s="60" t="e">
        <f>J49</f>
        <v>#VALUE!</v>
      </c>
      <c r="F51" s="60"/>
      <c r="G51" s="20"/>
      <c r="H51" s="10"/>
      <c r="I51" s="10"/>
      <c r="J51" s="13"/>
      <c r="K51" s="13"/>
      <c r="L51" s="13"/>
      <c r="M51" s="13"/>
    </row>
    <row r="52" spans="1:13" ht="20.25" customHeight="1" x14ac:dyDescent="0.3">
      <c r="A52" s="58" t="s">
        <v>23</v>
      </c>
      <c r="B52" s="58"/>
      <c r="C52" s="58"/>
      <c r="D52" s="58"/>
      <c r="E52" s="60" t="e">
        <f>K49-J49</f>
        <v>#VALUE!</v>
      </c>
      <c r="F52" s="60"/>
      <c r="G52" s="20"/>
      <c r="H52" s="10"/>
      <c r="I52" s="10"/>
      <c r="J52" s="13"/>
      <c r="K52" s="13"/>
      <c r="L52" s="13"/>
      <c r="M52" s="13"/>
    </row>
    <row r="53" spans="1:13" ht="47.25" customHeight="1" x14ac:dyDescent="0.25">
      <c r="A53" s="61" t="s">
        <v>24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</row>
    <row r="54" spans="1:13" ht="20.25" x14ac:dyDescent="0.3">
      <c r="A54" s="4" t="s">
        <v>15</v>
      </c>
      <c r="B54" s="10"/>
      <c r="C54" s="10"/>
      <c r="D54" s="10"/>
      <c r="E54" s="10"/>
      <c r="F54" s="10"/>
      <c r="G54" s="10"/>
      <c r="H54" s="10"/>
      <c r="I54" s="10"/>
      <c r="J54" s="13"/>
      <c r="K54" s="13"/>
      <c r="L54" s="13"/>
      <c r="M54" s="13"/>
    </row>
    <row r="55" spans="1:13" ht="20.25" x14ac:dyDescent="0.3">
      <c r="A55" s="4" t="s">
        <v>10</v>
      </c>
      <c r="B55" s="10"/>
      <c r="C55" s="10"/>
      <c r="D55" s="10"/>
      <c r="E55" s="10"/>
      <c r="F55" s="10"/>
      <c r="G55" s="10"/>
      <c r="H55" s="10"/>
      <c r="I55" s="10"/>
      <c r="J55" s="13"/>
      <c r="K55" s="13"/>
      <c r="L55" s="13"/>
      <c r="M55" s="13"/>
    </row>
    <row r="56" spans="1:13" ht="20.25" x14ac:dyDescent="0.3">
      <c r="A56" s="4"/>
      <c r="B56" s="10" t="s">
        <v>11</v>
      </c>
      <c r="C56" s="10"/>
      <c r="D56" s="10"/>
      <c r="E56" s="10"/>
      <c r="F56" s="10"/>
      <c r="G56" s="10"/>
      <c r="H56" s="10"/>
      <c r="I56" s="10"/>
      <c r="J56" s="13"/>
      <c r="K56" s="13"/>
      <c r="L56" s="13"/>
      <c r="M56" s="13"/>
    </row>
    <row r="57" spans="1:13" ht="25.5" x14ac:dyDescent="0.35">
      <c r="A57" s="18" t="s">
        <v>27</v>
      </c>
      <c r="B57" s="67" t="s">
        <v>97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</row>
    <row r="58" spans="1:13" ht="25.5" x14ac:dyDescent="0.35">
      <c r="A58" s="18"/>
      <c r="B58" s="67" t="s">
        <v>98</v>
      </c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</row>
    <row r="59" spans="1:13" ht="20.25" customHeight="1" x14ac:dyDescent="0.25">
      <c r="A59" s="69" t="s">
        <v>28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</row>
    <row r="60" spans="1:13" ht="42.6" customHeight="1" x14ac:dyDescent="0.25">
      <c r="A60" s="69" t="s">
        <v>29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</row>
    <row r="61" spans="1:13" ht="20.25" x14ac:dyDescent="0.25">
      <c r="A61" s="8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21" thickBot="1" x14ac:dyDescent="0.3">
      <c r="A62" s="70"/>
      <c r="B62" s="70"/>
      <c r="C62" s="70"/>
      <c r="D62" s="70"/>
      <c r="E62" s="4"/>
      <c r="F62" s="4"/>
      <c r="G62" s="4"/>
      <c r="H62" s="4"/>
      <c r="I62" s="4"/>
      <c r="J62" s="64"/>
      <c r="K62" s="64"/>
      <c r="L62" s="64"/>
      <c r="M62" s="64"/>
    </row>
    <row r="63" spans="1:13" ht="20.25" customHeight="1" x14ac:dyDescent="0.25">
      <c r="A63" s="71" t="s">
        <v>12</v>
      </c>
      <c r="B63" s="71"/>
      <c r="C63" s="71"/>
      <c r="D63" s="71"/>
      <c r="E63" s="4"/>
      <c r="F63" s="4"/>
      <c r="G63" s="4"/>
      <c r="H63" s="4"/>
      <c r="I63" s="4"/>
      <c r="J63" s="65"/>
      <c r="K63" s="65"/>
      <c r="L63" s="65"/>
      <c r="M63" s="65"/>
    </row>
    <row r="64" spans="1:13" ht="20.25" x14ac:dyDescent="0.25">
      <c r="A64" s="8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21" thickBot="1" x14ac:dyDescent="0.3">
      <c r="A65" s="8"/>
      <c r="B65" s="4"/>
      <c r="C65" s="4"/>
      <c r="D65" s="4"/>
      <c r="E65" s="4"/>
      <c r="F65" s="4"/>
      <c r="G65" s="4"/>
      <c r="H65" s="4"/>
      <c r="I65" s="4"/>
      <c r="J65" s="64"/>
      <c r="K65" s="64"/>
      <c r="L65" s="64"/>
      <c r="M65" s="64"/>
    </row>
    <row r="66" spans="1:13" ht="20.25" x14ac:dyDescent="0.25">
      <c r="A66" s="8"/>
      <c r="B66" s="4"/>
      <c r="C66" s="4"/>
      <c r="D66" s="4"/>
      <c r="E66" s="4"/>
      <c r="F66" s="4"/>
      <c r="G66" s="4"/>
      <c r="H66" s="4"/>
      <c r="I66" s="4"/>
      <c r="J66" s="65"/>
      <c r="K66" s="65"/>
      <c r="L66" s="65"/>
      <c r="M66" s="65"/>
    </row>
  </sheetData>
  <mergeCells count="22">
    <mergeCell ref="A60:M60"/>
    <mergeCell ref="A59:M59"/>
    <mergeCell ref="B57:M57"/>
    <mergeCell ref="A53:M53"/>
    <mergeCell ref="B58:M58"/>
    <mergeCell ref="A63:D63"/>
    <mergeCell ref="J63:M63"/>
    <mergeCell ref="J65:M65"/>
    <mergeCell ref="J66:M66"/>
    <mergeCell ref="A62:D62"/>
    <mergeCell ref="J62:M62"/>
    <mergeCell ref="A51:D51"/>
    <mergeCell ref="A52:D52"/>
    <mergeCell ref="A49:F49"/>
    <mergeCell ref="A2:M2"/>
    <mergeCell ref="A3:M3"/>
    <mergeCell ref="A4:M4"/>
    <mergeCell ref="A5:M5"/>
    <mergeCell ref="A6:M6"/>
    <mergeCell ref="E51:F51"/>
    <mergeCell ref="E52:F52"/>
    <mergeCell ref="M9:M49"/>
  </mergeCells>
  <pageMargins left="0.70866141732283472" right="0.70866141732283472" top="0.74803149606299213" bottom="0.74803149606299213" header="0.31496062992125984" footer="0.31496062992125984"/>
  <pageSetup paperSize="9" scale="39" fitToHeight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DD5F2C-2E8A-4F30-8884-E29AB93A7191}"/>
</file>

<file path=customXml/itemProps2.xml><?xml version="1.0" encoding="utf-8"?>
<ds:datastoreItem xmlns:ds="http://schemas.openxmlformats.org/officeDocument/2006/customXml" ds:itemID="{C528A1E9-7EDF-40D3-9D5B-E0EC46F402B3}"/>
</file>

<file path=customXml/itemProps3.xml><?xml version="1.0" encoding="utf-8"?>
<ds:datastoreItem xmlns:ds="http://schemas.openxmlformats.org/officeDocument/2006/customXml" ds:itemID="{54B714B6-D357-4A98-B89E-B1FCB4436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№ 0053-PROC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2020-03-05T11:02:09Z</cp:lastPrinted>
  <dcterms:created xsi:type="dcterms:W3CDTF">2016-10-11T08:44:59Z</dcterms:created>
  <dcterms:modified xsi:type="dcterms:W3CDTF">2022-11-02T08:20:47Z</dcterms:modified>
</cp:coreProperties>
</file>