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Прохоров ОЦЕНКА\2 Дог ПРОДАЖА\305 Релизация Начин\01. Документы для размещения\"/>
    </mc:Choice>
  </mc:AlternateContent>
  <bookViews>
    <workbookView xWindow="0" yWindow="0" windowWidth="28800" windowHeight="12300"/>
  </bookViews>
  <sheets>
    <sheet name="заявка " sheetId="3" r:id="rId1"/>
  </sheets>
  <definedNames>
    <definedName name="_xlnm._FilterDatabase" localSheetId="0" hidden="1">'заявка '!$A$9:$BG$44</definedName>
  </definedNames>
  <calcPr calcId="162913"/>
</workbook>
</file>

<file path=xl/calcChain.xml><?xml version="1.0" encoding="utf-8"?>
<calcChain xmlns="http://schemas.openxmlformats.org/spreadsheetml/2006/main">
  <c r="M23" i="3" l="1"/>
  <c r="M10" i="3"/>
  <c r="M32" i="3" s="1"/>
  <c r="L31" i="3"/>
  <c r="N31" i="3" s="1"/>
  <c r="L30" i="3"/>
  <c r="N30" i="3" s="1"/>
  <c r="L29" i="3"/>
  <c r="N29" i="3" s="1"/>
  <c r="L28" i="3"/>
  <c r="N28" i="3" s="1"/>
  <c r="L27" i="3"/>
  <c r="N27" i="3" s="1"/>
  <c r="L26" i="3"/>
  <c r="N26" i="3" s="1"/>
  <c r="L25" i="3"/>
  <c r="N25" i="3" s="1"/>
  <c r="L24" i="3"/>
  <c r="N24" i="3" s="1"/>
  <c r="L23" i="3"/>
  <c r="N23" i="3" s="1"/>
  <c r="L22" i="3"/>
  <c r="N22" i="3" s="1"/>
  <c r="L21" i="3"/>
  <c r="N21" i="3" s="1"/>
  <c r="L20" i="3"/>
  <c r="N20" i="3" s="1"/>
  <c r="L19" i="3"/>
  <c r="N19" i="3" s="1"/>
  <c r="L18" i="3"/>
  <c r="N18" i="3" s="1"/>
  <c r="L17" i="3"/>
  <c r="N17" i="3" s="1"/>
  <c r="L16" i="3"/>
  <c r="N16" i="3" s="1"/>
  <c r="L15" i="3"/>
  <c r="N15" i="3" s="1"/>
  <c r="L14" i="3"/>
  <c r="N14" i="3" s="1"/>
  <c r="L13" i="3"/>
  <c r="N13" i="3" s="1"/>
  <c r="L12" i="3"/>
  <c r="N12" i="3" s="1"/>
  <c r="L11" i="3"/>
  <c r="N11" i="3" s="1"/>
  <c r="L10" i="3"/>
  <c r="N10" i="3" s="1"/>
  <c r="N32" i="3" s="1"/>
  <c r="M22" i="3" l="1"/>
  <c r="M21" i="3"/>
  <c r="M16" i="3"/>
  <c r="M11" i="3"/>
  <c r="M15" i="3"/>
  <c r="M12" i="3"/>
  <c r="M28" i="3"/>
  <c r="M27" i="3"/>
  <c r="M24" i="3"/>
  <c r="M14" i="3"/>
  <c r="M13" i="3"/>
  <c r="M25" i="3"/>
  <c r="M31" i="3"/>
  <c r="M19" i="3"/>
  <c r="M26" i="3"/>
  <c r="M20" i="3"/>
  <c r="M30" i="3"/>
  <c r="M18" i="3"/>
  <c r="M29" i="3"/>
  <c r="M17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 l="1"/>
  <c r="G33" i="3"/>
  <c r="G34" i="3" s="1"/>
  <c r="G35" i="3" l="1"/>
  <c r="G36" i="3" s="1"/>
</calcChain>
</file>

<file path=xl/sharedStrings.xml><?xml version="1.0" encoding="utf-8"?>
<sst xmlns="http://schemas.openxmlformats.org/spreadsheetml/2006/main" count="155" uniqueCount="80">
  <si>
    <t>UOM / ед.изм.</t>
  </si>
  <si>
    <t>ПРИЛОЖЕНИЕ/EXHIBIT №2</t>
  </si>
  <si>
    <t>Регион/
Region</t>
  </si>
  <si>
    <t>Наименование продукции/
 Product name</t>
  </si>
  <si>
    <t>Валюта/ Currency</t>
  </si>
  <si>
    <t>Item / Поз.</t>
  </si>
  <si>
    <t>Кол-во компл./ QTY sets</t>
  </si>
  <si>
    <t>Итого по тендерному предложению / BID Total</t>
  </si>
  <si>
    <t>Примечание:</t>
  </si>
  <si>
    <t>(дата/date)</t>
  </si>
  <si>
    <t>ТЕНДЕРНОЕ ПРЕДЛОЖЕНИЕ/Bid</t>
  </si>
  <si>
    <t>Артикул</t>
  </si>
  <si>
    <r>
      <t xml:space="preserve">Реквизиты грузоотправителя / </t>
    </r>
    <r>
      <rPr>
        <b/>
        <sz val="13"/>
        <rFont val="Times New Roman"/>
        <family val="1"/>
        <charset val="204"/>
      </rPr>
      <t>Delivery address (details)</t>
    </r>
  </si>
  <si>
    <t>Начальная минимальная цена без НДС, руб / Jump-off price, excl VAT, RUB</t>
  </si>
  <si>
    <t>RUR</t>
  </si>
  <si>
    <t>(подпись, печать/signature, seal)</t>
  </si>
  <si>
    <t>(Ф.И.О., должность/Name, title)</t>
  </si>
  <si>
    <r>
      <rPr>
        <b/>
        <sz val="16"/>
        <color theme="1"/>
        <rFont val="Times New Roman"/>
        <family val="1"/>
        <charset val="204"/>
      </rPr>
      <t>Условия оплаты</t>
    </r>
    <r>
      <rPr>
        <sz val="16"/>
        <color theme="1"/>
        <rFont val="Times New Roman"/>
        <family val="1"/>
        <charset val="204"/>
      </rPr>
      <t>: Аванс 100% / Terms of payment: Advance payment 100%</t>
    </r>
  </si>
  <si>
    <t>Цена за ед. без НДС 20%, руб/ Price per ea price, excl VAT, RUB</t>
  </si>
  <si>
    <t>Начальная минимальная сумма с НДС 20%, руб / Jump-off total price, incl VAT 20%, RUB</t>
  </si>
  <si>
    <t xml:space="preserve">НЕОБХОДИМО ЗАПОЛНИТЬ СУММУ </t>
  </si>
  <si>
    <t xml:space="preserve">Технические характеристики </t>
  </si>
  <si>
    <t>EA</t>
  </si>
  <si>
    <t>-</t>
  </si>
  <si>
    <t>шт</t>
  </si>
  <si>
    <t>2.Покупатель ознакомлен с техническим состоянием оборудования. 
The buyer is acquainted with the technical condition of the equipment.</t>
  </si>
  <si>
    <t xml:space="preserve">3. Каждая страница коммерческого предложения визируется уполномоченным лицом участника закупки/
Each page of the bid shall be initialed by an authorized officer of the bidder
 </t>
  </si>
  <si>
    <t>4. В цену товара включены транспортные расходы. Общая стоимость товаров включает в себя все расходы по вывозу товара со склада продавца/
The Goods' pirce includes transportation cost. Total cost of Goods includes all costs associated with the Goods transportation from Seller's warehouse.</t>
  </si>
  <si>
    <t>Срок действия предложения:   90  дней с даты вскрытия предложения, указанной в запросе КТК (не менее 90 дней)/ Bid validity: 90 days after date of bid opening (not less then 90 days).</t>
  </si>
  <si>
    <t>Сумма без НДС 20%, руб/ price without VAT,20%, RUB</t>
  </si>
  <si>
    <t>Сумма с НДС 20%, руб / Total, excl VAT 20%, RUB</t>
  </si>
  <si>
    <t>Итого сумма без НДС составляет:</t>
  </si>
  <si>
    <t>Total amount excluding VAT :</t>
  </si>
  <si>
    <t xml:space="preserve">Итого НДС (20%) составляет : </t>
  </si>
  <si>
    <t>Total Vat  (20%):</t>
  </si>
  <si>
    <t>Цена за ед. c НДС 20%, руб / Price per one. with VAT 20%, RUB</t>
  </si>
  <si>
    <t>БЛАНК КОМПАНИИ-УЧАСТНИЦЫ ТЕНДЕРА/ Bidder’s letterhead</t>
  </si>
  <si>
    <t>Закупка № 0092-PROC-2024 Реализация б/у мебели Центрального Региона / Purchase № 0092-PROC-2024 Sale of used furniture of the Central Region</t>
  </si>
  <si>
    <t>Компания-участница/Bidder:</t>
  </si>
  <si>
    <t>26.03.24 16:22</t>
  </si>
  <si>
    <t>1. Предложение Покупателя в обязательном порядке должно включать все позиции тендера №0092-PROC-2024 (предложения на часть позиций не будут рассматриваться).
The Buyer's offer must necessarily include all the positions of tender no.0092-PROC-2024</t>
  </si>
  <si>
    <t>ЦР</t>
  </si>
  <si>
    <t>FA80335</t>
  </si>
  <si>
    <t>FA80336</t>
  </si>
  <si>
    <t>FA82041</t>
  </si>
  <si>
    <t>FA82045</t>
  </si>
  <si>
    <t>FA82046</t>
  </si>
  <si>
    <t>FM006231</t>
  </si>
  <si>
    <t>FM006232</t>
  </si>
  <si>
    <t>FA88148</t>
  </si>
  <si>
    <t>FA88253</t>
  </si>
  <si>
    <t>FA88281</t>
  </si>
  <si>
    <t>FA72633</t>
  </si>
  <si>
    <t>FA72634</t>
  </si>
  <si>
    <t>FA72635</t>
  </si>
  <si>
    <t>FA72636</t>
  </si>
  <si>
    <t>FA72637</t>
  </si>
  <si>
    <t>Велотренажер (б/у)</t>
  </si>
  <si>
    <t>Беговая дорожка OXYGEN FITNES (б/у)</t>
  </si>
  <si>
    <t>Холодильный шкаф CM114-S (б/у)</t>
  </si>
  <si>
    <t>Беговая дорожка (тренаж.зал) (б/у)</t>
  </si>
  <si>
    <t>Машина картофелеочистительная МОК-150М с дополнительной чашей (столовая) (б/у)</t>
  </si>
  <si>
    <t>Машина протирочно-резательная МПР-350М (столовая) (б/у)</t>
  </si>
  <si>
    <t>Тренажер Пресс-турник-брусья (перекладина) (б/у)</t>
  </si>
  <si>
    <t>Беговая дорожка Laguna (220-240V/AC, 50/60Hz,1280W) (б/у)</t>
  </si>
  <si>
    <t>Велотренажер Carbon Fitness U300 (б/у)</t>
  </si>
  <si>
    <t>Панель-экран с рельсом 460х1600, отделка ткань YB 093(10+)  с креплением</t>
  </si>
  <si>
    <t>PERFORM асим. стол 90°, 160х120, опоры FX, с балкой, правый разворот, с приставной тумбой, 3 ящика опоры - алюминий, столешница - цвет беленый дуб</t>
  </si>
  <si>
    <t>Панель-экран с рельсом 460х1200, отделка ткань YB 038 (10+) с креплением</t>
  </si>
  <si>
    <t>Панель-экран с рельсом 460х1600, отделка ткань YB093(10+) с креплением</t>
  </si>
  <si>
    <t>Панель-экран с рельсом 460х1200, отделка ткань YB038(10+) с креплением</t>
  </si>
  <si>
    <t>Стол 160*120, асим 90, опоры FX, с балкой, правый разворот, с приставной тумбой, 3 ящика опоры-алюминий, столешница-цвет беленый дуб PERFORMc заглушкой круглой 1 шт</t>
  </si>
  <si>
    <t>Стол 160*120, асим 90, опоры FX, с балкой, левый разворот, с приставной тумбой, 3 ящика опоры-алюминий, столешница-цвет беленый дуб PERFORMc заглушкой круглой 1 шт</t>
  </si>
  <si>
    <t xml:space="preserve">А-НПС-4А  </t>
  </si>
  <si>
    <t xml:space="preserve">А-НПС-5А </t>
  </si>
  <si>
    <t>НПС "Комсомольская"</t>
  </si>
  <si>
    <t xml:space="preserve">НПС-2 </t>
  </si>
  <si>
    <t>Склад НПС Астраханская</t>
  </si>
  <si>
    <t>Дата котировки/ Quote date: ..2024/..2024</t>
  </si>
  <si>
    <r>
      <rPr>
        <b/>
        <sz val="16"/>
        <color theme="1"/>
        <rFont val="Times New Roman"/>
        <family val="1"/>
        <charset val="204"/>
      </rPr>
      <t>Условия поставки:</t>
    </r>
    <r>
      <rPr>
        <sz val="16"/>
        <color theme="1"/>
        <rFont val="Times New Roman"/>
        <family val="1"/>
        <charset val="204"/>
      </rPr>
      <t xml:space="preserve"> 
Вывоз со складов:
Склад НПС Астраханская, РФ, Астраханская обл., Енотаевский район, 578 км, нефтепровода КТК в границах муниципального образования «Средневолжский сельсовет»
Склад НПС "Комсомольская": РФ, Республика Калмыкия, Черноземельcкий район
Склад "А-НПС-4А": РФ, Астраханская обл.Красноярский р-н, МО «Степновский сельсовет»
Склад "А-НПС-5А": Астраханская область, Наримановский район, МО «Астраханский Сельсовет»
Склад "НПС-2": РФ, Республика Калмыкия, Черноземельский район.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</si>
</sst>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₽_-;\-* #,##0.00\ _₽_-;_-* &quot;-&quot;??\ _₽_-;_-@_-"/>
    <numFmt numFmtId="165" formatCode="#,##0.00_ ;\-#,##0.00\ "/>
    <numFmt numFmtId="166" formatCode="_-* #,##0.0\ _₽_-;\-* #,##0.0\ _₽_-;_-* &quot;-&quot;??\ _₽_-;_-@_-"/>
    <numFmt numFmtId="167" formatCode="_-* #,##0.00\ [$RUB]_-;\-* #,##0.00\ [$RUB]_-;_-* &quot;-&quot;??\ [$RUB]_-;_-@_-"/>
  </numFmts>
  <fonts count="16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i/>
      <sz val="16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Calibri"/>
      <family val="2"/>
      <charset val="204"/>
      <scheme val="minor"/>
    </font>
    <font>
      <i/>
      <sz val="16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164" fontId="5" fillId="0" borderId="0" applyFont="0" applyFill="0" applyBorder="0" applyAlignment="0" applyProtection="0"/>
  </cellStyleXfs>
  <cellXfs count="71">
    <xf numFmtId="0" fontId="0" fillId="0" borderId="0" xfId="0"/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166" fontId="8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166" fontId="8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Border="1" applyProtection="1"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left" vertical="center" wrapText="1"/>
      <protection locked="0"/>
    </xf>
    <xf numFmtId="166" fontId="8" fillId="0" borderId="3" xfId="2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166" fontId="8" fillId="0" borderId="0" xfId="2" applyNumberFormat="1" applyFont="1" applyFill="1" applyBorder="1" applyAlignment="1" applyProtection="1">
      <alignment horizontal="center" vertical="center" wrapText="1"/>
    </xf>
    <xf numFmtId="0" fontId="0" fillId="0" borderId="0" xfId="0" applyBorder="1" applyProtection="1"/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166" fontId="2" fillId="0" borderId="0" xfId="2" applyNumberFormat="1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0" fillId="0" borderId="0" xfId="0" applyAlignment="1" applyProtection="1">
      <protection locked="0"/>
    </xf>
    <xf numFmtId="0" fontId="9" fillId="3" borderId="5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166" fontId="4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165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165" fontId="10" fillId="0" borderId="6" xfId="2" applyNumberFormat="1" applyFont="1" applyFill="1" applyBorder="1" applyAlignment="1" applyProtection="1">
      <alignment horizontal="center" vertical="center" wrapText="1"/>
      <protection locked="0"/>
    </xf>
    <xf numFmtId="165" fontId="11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166" fontId="11" fillId="2" borderId="6" xfId="0" applyNumberFormat="1" applyFont="1" applyFill="1" applyBorder="1" applyAlignment="1" applyProtection="1">
      <alignment vertical="center" wrapText="1"/>
      <protection locked="0"/>
    </xf>
    <xf numFmtId="165" fontId="11" fillId="2" borderId="6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/>
      <protection locked="0"/>
    </xf>
    <xf numFmtId="167" fontId="1" fillId="0" borderId="0" xfId="0" applyNumberFormat="1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/>
      <protection locked="0"/>
    </xf>
    <xf numFmtId="167" fontId="1" fillId="0" borderId="0" xfId="0" applyNumberFormat="1" applyFont="1" applyBorder="1" applyAlignment="1" applyProtection="1">
      <alignment horizontal="left"/>
      <protection locked="0"/>
    </xf>
    <xf numFmtId="164" fontId="1" fillId="0" borderId="0" xfId="0" applyNumberFormat="1" applyFont="1" applyAlignment="1" applyProtection="1">
      <alignment horizontal="left"/>
      <protection locked="0"/>
    </xf>
    <xf numFmtId="166" fontId="1" fillId="0" borderId="0" xfId="2" applyNumberFormat="1" applyFont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166" fontId="1" fillId="0" borderId="0" xfId="2" applyNumberFormat="1" applyFont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166" fontId="1" fillId="0" borderId="0" xfId="2" applyNumberFormat="1" applyFont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65" fontId="11" fillId="0" borderId="1" xfId="2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0" fontId="9" fillId="3" borderId="4" xfId="0" applyFont="1" applyFill="1" applyBorder="1" applyAlignment="1" applyProtection="1">
      <alignment horizontal="center" vertical="center" wrapText="1"/>
      <protection locked="0"/>
    </xf>
    <xf numFmtId="0" fontId="9" fillId="3" borderId="5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</cellXfs>
  <cellStyles count="3">
    <cellStyle name="Normal 4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89"/>
  <sheetViews>
    <sheetView tabSelected="1" zoomScale="55" zoomScaleNormal="55" workbookViewId="0">
      <selection activeCell="K12" sqref="K12"/>
    </sheetView>
  </sheetViews>
  <sheetFormatPr defaultColWidth="9.140625" defaultRowHeight="18.75" x14ac:dyDescent="0.25"/>
  <cols>
    <col min="1" max="1" width="9.140625" style="1"/>
    <col min="2" max="3" width="23.42578125" style="2" customWidth="1"/>
    <col min="4" max="4" width="9.140625" style="1"/>
    <col min="5" max="5" width="113.5703125" style="2" customWidth="1"/>
    <col min="6" max="6" width="30.5703125" style="2" hidden="1" customWidth="1"/>
    <col min="7" max="7" width="27.42578125" style="1" bestFit="1" customWidth="1"/>
    <col min="8" max="8" width="20.42578125" style="1" bestFit="1" customWidth="1"/>
    <col min="9" max="9" width="23.85546875" style="3" customWidth="1"/>
    <col min="10" max="10" width="27.5703125" style="3" customWidth="1"/>
    <col min="11" max="11" width="23.85546875" style="2" customWidth="1"/>
    <col min="12" max="12" width="22.5703125" style="2" customWidth="1"/>
    <col min="13" max="13" width="23.28515625" style="2" customWidth="1"/>
    <col min="14" max="14" width="22.5703125" style="2" customWidth="1"/>
    <col min="15" max="15" width="18" style="2" customWidth="1"/>
    <col min="16" max="16" width="33.85546875" style="2" bestFit="1" customWidth="1"/>
    <col min="17" max="59" width="8.85546875" style="13" customWidth="1"/>
    <col min="60" max="16384" width="9.140625" style="2"/>
  </cols>
  <sheetData>
    <row r="1" spans="1:59" ht="20.25" x14ac:dyDescent="0.25">
      <c r="A1" s="4"/>
      <c r="B1" s="5"/>
      <c r="C1" s="5"/>
      <c r="D1" s="4"/>
      <c r="E1" s="5"/>
      <c r="F1" s="5"/>
      <c r="G1" s="4"/>
      <c r="H1" s="4"/>
      <c r="I1" s="6"/>
      <c r="J1" s="6"/>
      <c r="K1" s="5"/>
      <c r="L1" s="5"/>
      <c r="M1" s="5"/>
      <c r="N1" s="5"/>
      <c r="O1" s="5"/>
      <c r="P1" s="5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21" x14ac:dyDescent="0.35">
      <c r="A2" s="55" t="s">
        <v>1</v>
      </c>
      <c r="B2" s="55"/>
      <c r="C2" s="55"/>
      <c r="D2" s="55"/>
      <c r="E2" s="55"/>
      <c r="F2" s="18"/>
      <c r="G2" s="19"/>
      <c r="H2" s="19"/>
      <c r="I2" s="20"/>
      <c r="J2" s="20"/>
      <c r="K2" s="21"/>
      <c r="L2" s="21"/>
      <c r="M2" s="21"/>
      <c r="N2" s="21"/>
      <c r="O2" s="21"/>
      <c r="P2" s="21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59" ht="42" customHeight="1" x14ac:dyDescent="0.25">
      <c r="A3" s="52" t="s">
        <v>36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</row>
    <row r="4" spans="1:59" ht="20.25" x14ac:dyDescent="0.25">
      <c r="A4" s="59" t="s">
        <v>78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</row>
    <row r="5" spans="1:59" ht="20.25" x14ac:dyDescent="0.25">
      <c r="A5" s="60" t="s">
        <v>10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59" ht="60" customHeight="1" x14ac:dyDescent="0.25">
      <c r="A6" s="57" t="s">
        <v>37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59" s="13" customFormat="1" ht="20.25" customHeight="1" x14ac:dyDescent="0.25">
      <c r="A7" s="57" t="s">
        <v>38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 t="s">
        <v>39</v>
      </c>
      <c r="P7" s="22"/>
      <c r="Q7" s="22"/>
      <c r="R7" s="22"/>
    </row>
    <row r="8" spans="1:59" ht="21" x14ac:dyDescent="0.25">
      <c r="K8" s="63" t="s">
        <v>20</v>
      </c>
      <c r="L8" s="64"/>
      <c r="M8" s="23"/>
      <c r="N8" s="23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ht="82.5" x14ac:dyDescent="0.25">
      <c r="A9" s="24" t="s">
        <v>5</v>
      </c>
      <c r="B9" s="24" t="s">
        <v>11</v>
      </c>
      <c r="C9" s="24"/>
      <c r="D9" s="24" t="s">
        <v>2</v>
      </c>
      <c r="E9" s="25" t="s">
        <v>3</v>
      </c>
      <c r="F9" s="25" t="s">
        <v>21</v>
      </c>
      <c r="G9" s="24" t="s">
        <v>0</v>
      </c>
      <c r="H9" s="24" t="s">
        <v>6</v>
      </c>
      <c r="I9" s="26" t="s">
        <v>13</v>
      </c>
      <c r="J9" s="26" t="s">
        <v>19</v>
      </c>
      <c r="K9" s="27" t="s">
        <v>18</v>
      </c>
      <c r="L9" s="50" t="s">
        <v>35</v>
      </c>
      <c r="M9" s="50" t="s">
        <v>29</v>
      </c>
      <c r="N9" s="50" t="s">
        <v>30</v>
      </c>
      <c r="O9" s="24" t="s">
        <v>4</v>
      </c>
      <c r="P9" s="24" t="s">
        <v>12</v>
      </c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s="12" customFormat="1" ht="20.25" customHeight="1" x14ac:dyDescent="0.25">
      <c r="A10" s="1">
        <v>1</v>
      </c>
      <c r="B10" s="1">
        <v>1110013</v>
      </c>
      <c r="C10" s="1" t="s">
        <v>42</v>
      </c>
      <c r="D10" s="1" t="s">
        <v>41</v>
      </c>
      <c r="E10" s="2" t="s">
        <v>57</v>
      </c>
      <c r="F10" s="28" t="s">
        <v>23</v>
      </c>
      <c r="G10" s="29" t="s">
        <v>24</v>
      </c>
      <c r="H10" s="29">
        <v>1</v>
      </c>
      <c r="I10" s="30">
        <v>1530</v>
      </c>
      <c r="J10" s="31">
        <f t="shared" ref="J10:J31" si="0">I10*1.2*H10</f>
        <v>1836</v>
      </c>
      <c r="K10" s="32">
        <v>0</v>
      </c>
      <c r="L10" s="51">
        <f>K10*1.2</f>
        <v>0</v>
      </c>
      <c r="M10" s="51">
        <f t="shared" ref="M10:M31" si="1">K10*H10</f>
        <v>0</v>
      </c>
      <c r="N10" s="51">
        <f t="shared" ref="N10:N31" si="2">L10*H10</f>
        <v>0</v>
      </c>
      <c r="O10" s="33" t="s">
        <v>14</v>
      </c>
      <c r="P10" s="68" t="s">
        <v>73</v>
      </c>
    </row>
    <row r="11" spans="1:59" s="12" customFormat="1" ht="20.25" x14ac:dyDescent="0.25">
      <c r="A11" s="1">
        <v>2</v>
      </c>
      <c r="B11" s="1">
        <v>1110013</v>
      </c>
      <c r="C11" s="1" t="s">
        <v>43</v>
      </c>
      <c r="D11" s="1" t="s">
        <v>41</v>
      </c>
      <c r="E11" s="2" t="s">
        <v>57</v>
      </c>
      <c r="F11" s="28"/>
      <c r="G11" s="29" t="s">
        <v>24</v>
      </c>
      <c r="H11" s="29">
        <v>1</v>
      </c>
      <c r="I11" s="30">
        <v>1530</v>
      </c>
      <c r="J11" s="31">
        <f t="shared" si="0"/>
        <v>1836</v>
      </c>
      <c r="K11" s="32">
        <v>0</v>
      </c>
      <c r="L11" s="51">
        <f>K11*1.2</f>
        <v>0</v>
      </c>
      <c r="M11" s="51">
        <f t="shared" si="1"/>
        <v>0</v>
      </c>
      <c r="N11" s="51">
        <f t="shared" si="2"/>
        <v>0</v>
      </c>
      <c r="O11" s="33" t="s">
        <v>14</v>
      </c>
      <c r="P11" s="69"/>
    </row>
    <row r="12" spans="1:59" s="12" customFormat="1" ht="20.25" x14ac:dyDescent="0.25">
      <c r="A12" s="1">
        <v>3</v>
      </c>
      <c r="B12" s="1">
        <v>1110013</v>
      </c>
      <c r="C12" s="1" t="s">
        <v>44</v>
      </c>
      <c r="D12" s="1" t="s">
        <v>41</v>
      </c>
      <c r="E12" s="2" t="s">
        <v>57</v>
      </c>
      <c r="F12" s="28"/>
      <c r="G12" s="29" t="s">
        <v>24</v>
      </c>
      <c r="H12" s="29">
        <v>1</v>
      </c>
      <c r="I12" s="30">
        <v>1530</v>
      </c>
      <c r="J12" s="31">
        <f t="shared" si="0"/>
        <v>1836</v>
      </c>
      <c r="K12" s="32">
        <v>0</v>
      </c>
      <c r="L12" s="51">
        <f t="shared" ref="L12:L31" si="3">K12*1.2</f>
        <v>0</v>
      </c>
      <c r="M12" s="51">
        <f t="shared" si="1"/>
        <v>0</v>
      </c>
      <c r="N12" s="51">
        <f t="shared" si="2"/>
        <v>0</v>
      </c>
      <c r="O12" s="33" t="s">
        <v>14</v>
      </c>
      <c r="P12" s="68" t="s">
        <v>74</v>
      </c>
    </row>
    <row r="13" spans="1:59" s="12" customFormat="1" ht="20.25" x14ac:dyDescent="0.25">
      <c r="A13" s="1">
        <v>4</v>
      </c>
      <c r="B13" s="1">
        <v>1110017</v>
      </c>
      <c r="C13" s="1" t="s">
        <v>45</v>
      </c>
      <c r="D13" s="1" t="s">
        <v>41</v>
      </c>
      <c r="E13" s="2" t="s">
        <v>58</v>
      </c>
      <c r="F13" s="28"/>
      <c r="G13" s="29" t="s">
        <v>24</v>
      </c>
      <c r="H13" s="29">
        <v>1</v>
      </c>
      <c r="I13" s="30">
        <v>3679</v>
      </c>
      <c r="J13" s="31">
        <f t="shared" si="0"/>
        <v>4414.8</v>
      </c>
      <c r="K13" s="32">
        <v>0</v>
      </c>
      <c r="L13" s="51">
        <f t="shared" si="3"/>
        <v>0</v>
      </c>
      <c r="M13" s="51">
        <f t="shared" si="1"/>
        <v>0</v>
      </c>
      <c r="N13" s="51">
        <f t="shared" si="2"/>
        <v>0</v>
      </c>
      <c r="O13" s="33" t="s">
        <v>14</v>
      </c>
      <c r="P13" s="70"/>
    </row>
    <row r="14" spans="1:59" s="12" customFormat="1" ht="20.25" x14ac:dyDescent="0.25">
      <c r="A14" s="1">
        <v>5</v>
      </c>
      <c r="B14" s="1">
        <v>1110017</v>
      </c>
      <c r="C14" s="1" t="s">
        <v>46</v>
      </c>
      <c r="D14" s="1" t="s">
        <v>41</v>
      </c>
      <c r="E14" s="2" t="s">
        <v>58</v>
      </c>
      <c r="F14" s="28"/>
      <c r="G14" s="29" t="s">
        <v>24</v>
      </c>
      <c r="H14" s="29">
        <v>1</v>
      </c>
      <c r="I14" s="30">
        <v>3679</v>
      </c>
      <c r="J14" s="31">
        <f t="shared" si="0"/>
        <v>4414.8</v>
      </c>
      <c r="K14" s="32">
        <v>0</v>
      </c>
      <c r="L14" s="51">
        <f t="shared" si="3"/>
        <v>0</v>
      </c>
      <c r="M14" s="51">
        <f t="shared" si="1"/>
        <v>0</v>
      </c>
      <c r="N14" s="51">
        <f t="shared" si="2"/>
        <v>0</v>
      </c>
      <c r="O14" s="33" t="s">
        <v>14</v>
      </c>
      <c r="P14" s="69"/>
    </row>
    <row r="15" spans="1:59" s="12" customFormat="1" ht="20.25" x14ac:dyDescent="0.25">
      <c r="A15" s="1">
        <v>6</v>
      </c>
      <c r="B15" s="1">
        <v>1110019</v>
      </c>
      <c r="C15" s="1" t="s">
        <v>47</v>
      </c>
      <c r="D15" s="1" t="s">
        <v>41</v>
      </c>
      <c r="E15" s="2" t="s">
        <v>59</v>
      </c>
      <c r="F15" s="28"/>
      <c r="G15" s="29" t="s">
        <v>22</v>
      </c>
      <c r="H15" s="29">
        <v>1</v>
      </c>
      <c r="I15" s="30">
        <v>8510</v>
      </c>
      <c r="J15" s="31">
        <f t="shared" si="0"/>
        <v>10212</v>
      </c>
      <c r="K15" s="32">
        <v>0</v>
      </c>
      <c r="L15" s="51">
        <f t="shared" si="3"/>
        <v>0</v>
      </c>
      <c r="M15" s="51">
        <f t="shared" si="1"/>
        <v>0</v>
      </c>
      <c r="N15" s="51">
        <f t="shared" si="2"/>
        <v>0</v>
      </c>
      <c r="O15" s="33" t="s">
        <v>14</v>
      </c>
      <c r="P15" s="68" t="s">
        <v>75</v>
      </c>
    </row>
    <row r="16" spans="1:59" s="12" customFormat="1" ht="20.25" x14ac:dyDescent="0.25">
      <c r="A16" s="1">
        <v>7</v>
      </c>
      <c r="B16" s="1">
        <v>1110019</v>
      </c>
      <c r="C16" s="1" t="s">
        <v>48</v>
      </c>
      <c r="D16" s="1" t="s">
        <v>41</v>
      </c>
      <c r="E16" s="2" t="s">
        <v>59</v>
      </c>
      <c r="F16" s="28"/>
      <c r="G16" s="29" t="s">
        <v>24</v>
      </c>
      <c r="H16" s="29">
        <v>1</v>
      </c>
      <c r="I16" s="30">
        <v>8510</v>
      </c>
      <c r="J16" s="31">
        <f t="shared" si="0"/>
        <v>10212</v>
      </c>
      <c r="K16" s="32">
        <v>0</v>
      </c>
      <c r="L16" s="51">
        <f t="shared" si="3"/>
        <v>0</v>
      </c>
      <c r="M16" s="51">
        <f t="shared" si="1"/>
        <v>0</v>
      </c>
      <c r="N16" s="51">
        <f t="shared" si="2"/>
        <v>0</v>
      </c>
      <c r="O16" s="33" t="s">
        <v>14</v>
      </c>
      <c r="P16" s="69"/>
    </row>
    <row r="17" spans="1:16" s="12" customFormat="1" ht="20.25" x14ac:dyDescent="0.25">
      <c r="A17" s="1">
        <v>8</v>
      </c>
      <c r="B17" s="1">
        <v>1110021</v>
      </c>
      <c r="C17" s="1" t="s">
        <v>49</v>
      </c>
      <c r="D17" s="1" t="s">
        <v>41</v>
      </c>
      <c r="E17" s="2" t="s">
        <v>60</v>
      </c>
      <c r="F17" s="28"/>
      <c r="G17" s="29" t="s">
        <v>24</v>
      </c>
      <c r="H17" s="29">
        <v>1</v>
      </c>
      <c r="I17" s="30">
        <v>3679</v>
      </c>
      <c r="J17" s="31">
        <f t="shared" si="0"/>
        <v>4414.8</v>
      </c>
      <c r="K17" s="32">
        <v>0</v>
      </c>
      <c r="L17" s="51">
        <f t="shared" si="3"/>
        <v>0</v>
      </c>
      <c r="M17" s="51">
        <f t="shared" si="1"/>
        <v>0</v>
      </c>
      <c r="N17" s="51">
        <f t="shared" si="2"/>
        <v>0</v>
      </c>
      <c r="O17" s="33" t="s">
        <v>14</v>
      </c>
      <c r="P17" s="68" t="s">
        <v>76</v>
      </c>
    </row>
    <row r="18" spans="1:16" s="12" customFormat="1" ht="20.25" x14ac:dyDescent="0.25">
      <c r="A18" s="1">
        <v>9</v>
      </c>
      <c r="B18" s="1">
        <v>1110025</v>
      </c>
      <c r="C18" s="1" t="s">
        <v>50</v>
      </c>
      <c r="D18" s="1" t="s">
        <v>41</v>
      </c>
      <c r="E18" s="2" t="s">
        <v>61</v>
      </c>
      <c r="F18" s="28"/>
      <c r="G18" s="29" t="s">
        <v>24</v>
      </c>
      <c r="H18" s="29">
        <v>1</v>
      </c>
      <c r="I18" s="30">
        <v>6085</v>
      </c>
      <c r="J18" s="31">
        <f t="shared" si="0"/>
        <v>7302</v>
      </c>
      <c r="K18" s="32">
        <v>0</v>
      </c>
      <c r="L18" s="51">
        <f t="shared" si="3"/>
        <v>0</v>
      </c>
      <c r="M18" s="51">
        <f t="shared" si="1"/>
        <v>0</v>
      </c>
      <c r="N18" s="51">
        <f t="shared" si="2"/>
        <v>0</v>
      </c>
      <c r="O18" s="33" t="s">
        <v>14</v>
      </c>
      <c r="P18" s="70"/>
    </row>
    <row r="19" spans="1:16" s="12" customFormat="1" ht="20.25" x14ac:dyDescent="0.25">
      <c r="A19" s="1">
        <v>10</v>
      </c>
      <c r="B19" s="1">
        <v>1110025</v>
      </c>
      <c r="C19" s="1" t="s">
        <v>51</v>
      </c>
      <c r="D19" s="1" t="s">
        <v>41</v>
      </c>
      <c r="E19" s="2" t="s">
        <v>62</v>
      </c>
      <c r="F19" s="28"/>
      <c r="G19" s="29" t="s">
        <v>22</v>
      </c>
      <c r="H19" s="29">
        <v>1</v>
      </c>
      <c r="I19" s="30">
        <v>5653</v>
      </c>
      <c r="J19" s="31">
        <f t="shared" si="0"/>
        <v>6783.5999999999995</v>
      </c>
      <c r="K19" s="32">
        <v>0</v>
      </c>
      <c r="L19" s="51">
        <f t="shared" si="3"/>
        <v>0</v>
      </c>
      <c r="M19" s="51">
        <f t="shared" si="1"/>
        <v>0</v>
      </c>
      <c r="N19" s="51">
        <f t="shared" si="2"/>
        <v>0</v>
      </c>
      <c r="O19" s="33" t="s">
        <v>14</v>
      </c>
      <c r="P19" s="70"/>
    </row>
    <row r="20" spans="1:16" s="12" customFormat="1" ht="20.25" x14ac:dyDescent="0.25">
      <c r="A20" s="1">
        <v>11</v>
      </c>
      <c r="B20" s="1">
        <v>1110027</v>
      </c>
      <c r="C20" s="1" t="s">
        <v>52</v>
      </c>
      <c r="D20" s="1" t="s">
        <v>41</v>
      </c>
      <c r="E20" s="2" t="s">
        <v>63</v>
      </c>
      <c r="F20" s="28"/>
      <c r="G20" s="29" t="s">
        <v>24</v>
      </c>
      <c r="H20" s="29">
        <v>1</v>
      </c>
      <c r="I20" s="30">
        <v>435</v>
      </c>
      <c r="J20" s="31">
        <f t="shared" si="0"/>
        <v>522</v>
      </c>
      <c r="K20" s="32">
        <v>0</v>
      </c>
      <c r="L20" s="51">
        <f t="shared" si="3"/>
        <v>0</v>
      </c>
      <c r="M20" s="51">
        <f t="shared" si="1"/>
        <v>0</v>
      </c>
      <c r="N20" s="51">
        <f t="shared" si="2"/>
        <v>0</v>
      </c>
      <c r="O20" s="33" t="s">
        <v>14</v>
      </c>
      <c r="P20" s="70"/>
    </row>
    <row r="21" spans="1:16" s="12" customFormat="1" ht="20.25" x14ac:dyDescent="0.25">
      <c r="A21" s="1">
        <v>12</v>
      </c>
      <c r="B21" s="1">
        <v>1110028</v>
      </c>
      <c r="C21" s="1" t="s">
        <v>53</v>
      </c>
      <c r="D21" s="1" t="s">
        <v>41</v>
      </c>
      <c r="E21" s="2" t="s">
        <v>64</v>
      </c>
      <c r="F21" s="28"/>
      <c r="G21" s="29" t="s">
        <v>24</v>
      </c>
      <c r="H21" s="29">
        <v>1</v>
      </c>
      <c r="I21" s="30">
        <v>3679</v>
      </c>
      <c r="J21" s="31">
        <f t="shared" si="0"/>
        <v>4414.8</v>
      </c>
      <c r="K21" s="32">
        <v>0</v>
      </c>
      <c r="L21" s="51">
        <f t="shared" si="3"/>
        <v>0</v>
      </c>
      <c r="M21" s="51">
        <f t="shared" si="1"/>
        <v>0</v>
      </c>
      <c r="N21" s="51">
        <f t="shared" si="2"/>
        <v>0</v>
      </c>
      <c r="O21" s="33" t="s">
        <v>14</v>
      </c>
      <c r="P21" s="70"/>
    </row>
    <row r="22" spans="1:16" s="12" customFormat="1" ht="20.25" x14ac:dyDescent="0.25">
      <c r="A22" s="1">
        <v>13</v>
      </c>
      <c r="B22" s="1">
        <v>1110028</v>
      </c>
      <c r="C22" s="1" t="s">
        <v>54</v>
      </c>
      <c r="D22" s="1" t="s">
        <v>41</v>
      </c>
      <c r="E22" s="2" t="s">
        <v>64</v>
      </c>
      <c r="F22" s="28"/>
      <c r="G22" s="29" t="s">
        <v>22</v>
      </c>
      <c r="H22" s="29">
        <v>1</v>
      </c>
      <c r="I22" s="30">
        <v>3679</v>
      </c>
      <c r="J22" s="31">
        <f t="shared" si="0"/>
        <v>4414.8</v>
      </c>
      <c r="K22" s="32">
        <v>0</v>
      </c>
      <c r="L22" s="51">
        <f t="shared" si="3"/>
        <v>0</v>
      </c>
      <c r="M22" s="51">
        <f t="shared" si="1"/>
        <v>0</v>
      </c>
      <c r="N22" s="51">
        <f t="shared" si="2"/>
        <v>0</v>
      </c>
      <c r="O22" s="33" t="s">
        <v>14</v>
      </c>
      <c r="P22" s="70"/>
    </row>
    <row r="23" spans="1:16" s="12" customFormat="1" ht="20.25" x14ac:dyDescent="0.25">
      <c r="A23" s="1">
        <v>14</v>
      </c>
      <c r="B23" s="1">
        <v>1110030</v>
      </c>
      <c r="C23" s="1" t="s">
        <v>55</v>
      </c>
      <c r="D23" s="1" t="s">
        <v>41</v>
      </c>
      <c r="E23" s="2" t="s">
        <v>65</v>
      </c>
      <c r="F23" s="28"/>
      <c r="G23" s="29" t="s">
        <v>22</v>
      </c>
      <c r="H23" s="29">
        <v>1</v>
      </c>
      <c r="I23" s="30">
        <v>1530</v>
      </c>
      <c r="J23" s="31">
        <f t="shared" si="0"/>
        <v>1836</v>
      </c>
      <c r="K23" s="32">
        <v>0</v>
      </c>
      <c r="L23" s="51">
        <f t="shared" si="3"/>
        <v>0</v>
      </c>
      <c r="M23" s="51">
        <f t="shared" si="1"/>
        <v>0</v>
      </c>
      <c r="N23" s="51">
        <f t="shared" si="2"/>
        <v>0</v>
      </c>
      <c r="O23" s="33" t="s">
        <v>14</v>
      </c>
      <c r="P23" s="70"/>
    </row>
    <row r="24" spans="1:16" s="12" customFormat="1" ht="20.25" x14ac:dyDescent="0.25">
      <c r="A24" s="1">
        <v>15</v>
      </c>
      <c r="B24" s="1">
        <v>1110031</v>
      </c>
      <c r="C24" s="1" t="s">
        <v>56</v>
      </c>
      <c r="D24" s="1" t="s">
        <v>41</v>
      </c>
      <c r="E24" s="2" t="s">
        <v>65</v>
      </c>
      <c r="F24" s="28"/>
      <c r="G24" s="29" t="s">
        <v>24</v>
      </c>
      <c r="H24" s="29">
        <v>1</v>
      </c>
      <c r="I24" s="30">
        <v>1530</v>
      </c>
      <c r="J24" s="31">
        <f t="shared" si="0"/>
        <v>1836</v>
      </c>
      <c r="K24" s="32">
        <v>0</v>
      </c>
      <c r="L24" s="51">
        <f t="shared" si="3"/>
        <v>0</v>
      </c>
      <c r="M24" s="51">
        <f t="shared" si="1"/>
        <v>0</v>
      </c>
      <c r="N24" s="51">
        <f t="shared" si="2"/>
        <v>0</v>
      </c>
      <c r="O24" s="33" t="s">
        <v>14</v>
      </c>
      <c r="P24" s="69"/>
    </row>
    <row r="25" spans="1:16" s="12" customFormat="1" ht="20.25" x14ac:dyDescent="0.25">
      <c r="A25" s="1">
        <v>16</v>
      </c>
      <c r="B25" s="1">
        <v>1097013</v>
      </c>
      <c r="C25" s="1" t="s">
        <v>23</v>
      </c>
      <c r="D25" s="1" t="s">
        <v>41</v>
      </c>
      <c r="E25" s="2" t="s">
        <v>66</v>
      </c>
      <c r="F25" s="28"/>
      <c r="G25" s="29" t="s">
        <v>24</v>
      </c>
      <c r="H25" s="29">
        <v>4</v>
      </c>
      <c r="I25" s="30">
        <v>402</v>
      </c>
      <c r="J25" s="31">
        <f t="shared" si="0"/>
        <v>1929.6</v>
      </c>
      <c r="K25" s="32">
        <v>0</v>
      </c>
      <c r="L25" s="51">
        <f t="shared" si="3"/>
        <v>0</v>
      </c>
      <c r="M25" s="51">
        <f t="shared" si="1"/>
        <v>0</v>
      </c>
      <c r="N25" s="51">
        <f t="shared" si="2"/>
        <v>0</v>
      </c>
      <c r="O25" s="33" t="s">
        <v>14</v>
      </c>
      <c r="P25" s="68" t="s">
        <v>77</v>
      </c>
    </row>
    <row r="26" spans="1:16" s="12" customFormat="1" ht="37.5" x14ac:dyDescent="0.25">
      <c r="A26" s="1">
        <v>17</v>
      </c>
      <c r="B26" s="1">
        <v>1097014</v>
      </c>
      <c r="C26" s="1" t="s">
        <v>23</v>
      </c>
      <c r="D26" s="1" t="s">
        <v>41</v>
      </c>
      <c r="E26" s="2" t="s">
        <v>67</v>
      </c>
      <c r="F26" s="28"/>
      <c r="G26" s="29" t="s">
        <v>24</v>
      </c>
      <c r="H26" s="29">
        <v>7</v>
      </c>
      <c r="I26" s="30">
        <v>2226</v>
      </c>
      <c r="J26" s="31">
        <f t="shared" si="0"/>
        <v>18698.399999999998</v>
      </c>
      <c r="K26" s="32">
        <v>0</v>
      </c>
      <c r="L26" s="51">
        <f t="shared" si="3"/>
        <v>0</v>
      </c>
      <c r="M26" s="51">
        <f t="shared" si="1"/>
        <v>0</v>
      </c>
      <c r="N26" s="51">
        <f t="shared" si="2"/>
        <v>0</v>
      </c>
      <c r="O26" s="33" t="s">
        <v>14</v>
      </c>
      <c r="P26" s="70"/>
    </row>
    <row r="27" spans="1:16" s="12" customFormat="1" ht="20.25" x14ac:dyDescent="0.25">
      <c r="A27" s="1">
        <v>18</v>
      </c>
      <c r="B27" s="1">
        <v>1097016</v>
      </c>
      <c r="C27" s="1" t="s">
        <v>23</v>
      </c>
      <c r="D27" s="1" t="s">
        <v>41</v>
      </c>
      <c r="E27" s="2" t="s">
        <v>68</v>
      </c>
      <c r="F27" s="28"/>
      <c r="G27" s="29" t="s">
        <v>24</v>
      </c>
      <c r="H27" s="29">
        <v>2</v>
      </c>
      <c r="I27" s="30">
        <v>301</v>
      </c>
      <c r="J27" s="31">
        <f t="shared" si="0"/>
        <v>722.4</v>
      </c>
      <c r="K27" s="32">
        <v>0</v>
      </c>
      <c r="L27" s="51">
        <f t="shared" si="3"/>
        <v>0</v>
      </c>
      <c r="M27" s="51">
        <f t="shared" si="1"/>
        <v>0</v>
      </c>
      <c r="N27" s="51">
        <f t="shared" si="2"/>
        <v>0</v>
      </c>
      <c r="O27" s="33" t="s">
        <v>14</v>
      </c>
      <c r="P27" s="70"/>
    </row>
    <row r="28" spans="1:16" s="12" customFormat="1" ht="20.25" x14ac:dyDescent="0.25">
      <c r="A28" s="1">
        <v>19</v>
      </c>
      <c r="B28" s="1">
        <v>1097017</v>
      </c>
      <c r="C28" s="1" t="s">
        <v>23</v>
      </c>
      <c r="D28" s="1" t="s">
        <v>41</v>
      </c>
      <c r="E28" s="2" t="s">
        <v>69</v>
      </c>
      <c r="F28" s="28"/>
      <c r="G28" s="29" t="s">
        <v>24</v>
      </c>
      <c r="H28" s="29">
        <v>9</v>
      </c>
      <c r="I28" s="30">
        <v>402</v>
      </c>
      <c r="J28" s="31">
        <f t="shared" si="0"/>
        <v>4341.5999999999995</v>
      </c>
      <c r="K28" s="32">
        <v>0</v>
      </c>
      <c r="L28" s="51">
        <f t="shared" si="3"/>
        <v>0</v>
      </c>
      <c r="M28" s="51">
        <f t="shared" si="1"/>
        <v>0</v>
      </c>
      <c r="N28" s="51">
        <f t="shared" si="2"/>
        <v>0</v>
      </c>
      <c r="O28" s="33" t="s">
        <v>14</v>
      </c>
      <c r="P28" s="70"/>
    </row>
    <row r="29" spans="1:16" s="12" customFormat="1" ht="20.25" x14ac:dyDescent="0.25">
      <c r="A29" s="1">
        <v>20</v>
      </c>
      <c r="B29" s="1">
        <v>1097018</v>
      </c>
      <c r="C29" s="1" t="s">
        <v>23</v>
      </c>
      <c r="D29" s="1" t="s">
        <v>41</v>
      </c>
      <c r="E29" s="2" t="s">
        <v>70</v>
      </c>
      <c r="F29" s="28"/>
      <c r="G29" s="29" t="s">
        <v>24</v>
      </c>
      <c r="H29" s="29">
        <v>12</v>
      </c>
      <c r="I29" s="30">
        <v>301</v>
      </c>
      <c r="J29" s="31">
        <f t="shared" si="0"/>
        <v>4334.3999999999996</v>
      </c>
      <c r="K29" s="32">
        <v>0</v>
      </c>
      <c r="L29" s="51">
        <f t="shared" si="3"/>
        <v>0</v>
      </c>
      <c r="M29" s="51">
        <f t="shared" si="1"/>
        <v>0</v>
      </c>
      <c r="N29" s="51">
        <f t="shared" si="2"/>
        <v>0</v>
      </c>
      <c r="O29" s="33" t="s">
        <v>14</v>
      </c>
      <c r="P29" s="70"/>
    </row>
    <row r="30" spans="1:16" s="12" customFormat="1" ht="37.5" x14ac:dyDescent="0.25">
      <c r="A30" s="1">
        <v>21</v>
      </c>
      <c r="B30" s="1">
        <v>1097019</v>
      </c>
      <c r="C30" s="1" t="s">
        <v>23</v>
      </c>
      <c r="D30" s="1" t="s">
        <v>41</v>
      </c>
      <c r="E30" s="2" t="s">
        <v>71</v>
      </c>
      <c r="F30" s="28"/>
      <c r="G30" s="29" t="s">
        <v>22</v>
      </c>
      <c r="H30" s="29">
        <v>4</v>
      </c>
      <c r="I30" s="30">
        <v>2226</v>
      </c>
      <c r="J30" s="31">
        <f t="shared" si="0"/>
        <v>10684.8</v>
      </c>
      <c r="K30" s="32">
        <v>0</v>
      </c>
      <c r="L30" s="51">
        <f t="shared" si="3"/>
        <v>0</v>
      </c>
      <c r="M30" s="51">
        <f t="shared" si="1"/>
        <v>0</v>
      </c>
      <c r="N30" s="51">
        <f t="shared" si="2"/>
        <v>0</v>
      </c>
      <c r="O30" s="33" t="s">
        <v>14</v>
      </c>
      <c r="P30" s="70"/>
    </row>
    <row r="31" spans="1:16" s="12" customFormat="1" ht="37.5" x14ac:dyDescent="0.25">
      <c r="A31" s="1">
        <v>22</v>
      </c>
      <c r="B31" s="1">
        <v>1097020</v>
      </c>
      <c r="C31" s="1" t="s">
        <v>23</v>
      </c>
      <c r="D31" s="1" t="s">
        <v>41</v>
      </c>
      <c r="E31" s="2" t="s">
        <v>72</v>
      </c>
      <c r="F31" s="28"/>
      <c r="G31" s="29" t="s">
        <v>24</v>
      </c>
      <c r="H31" s="29">
        <v>4</v>
      </c>
      <c r="I31" s="30">
        <v>2226</v>
      </c>
      <c r="J31" s="31">
        <f t="shared" si="0"/>
        <v>10684.8</v>
      </c>
      <c r="K31" s="32">
        <v>0</v>
      </c>
      <c r="L31" s="51">
        <f t="shared" si="3"/>
        <v>0</v>
      </c>
      <c r="M31" s="51">
        <f t="shared" si="1"/>
        <v>0</v>
      </c>
      <c r="N31" s="51">
        <f t="shared" si="2"/>
        <v>0</v>
      </c>
      <c r="O31" s="33" t="s">
        <v>14</v>
      </c>
      <c r="P31" s="69"/>
    </row>
    <row r="32" spans="1:16" s="13" customFormat="1" x14ac:dyDescent="0.25">
      <c r="A32" s="65" t="s">
        <v>7</v>
      </c>
      <c r="B32" s="65"/>
      <c r="C32" s="65"/>
      <c r="D32" s="65"/>
      <c r="E32" s="65"/>
      <c r="F32" s="65"/>
      <c r="G32" s="65"/>
      <c r="H32" s="65"/>
      <c r="I32" s="65"/>
      <c r="J32" s="34">
        <f>SUM(J10:J31)</f>
        <v>117681.60000000001</v>
      </c>
      <c r="K32" s="34"/>
      <c r="L32" s="34"/>
      <c r="M32" s="35">
        <f>SUM(M10:M31)</f>
        <v>0</v>
      </c>
      <c r="N32" s="35">
        <f>SUM(N10:N31)</f>
        <v>0</v>
      </c>
      <c r="O32" s="2"/>
      <c r="P32" s="29"/>
    </row>
    <row r="33" spans="1:16" s="13" customFormat="1" ht="20.25" x14ac:dyDescent="0.25">
      <c r="A33" s="66" t="s">
        <v>31</v>
      </c>
      <c r="B33" s="66"/>
      <c r="C33" s="66"/>
      <c r="D33" s="66"/>
      <c r="E33" s="66"/>
      <c r="F33" s="36"/>
      <c r="G33" s="37">
        <f>M32</f>
        <v>0</v>
      </c>
      <c r="H33" s="36"/>
      <c r="I33" s="36"/>
      <c r="J33" s="38"/>
      <c r="K33" s="38"/>
      <c r="L33" s="38"/>
      <c r="M33" s="38"/>
      <c r="N33" s="38"/>
      <c r="O33" s="38"/>
      <c r="P33" s="38"/>
    </row>
    <row r="34" spans="1:16" s="13" customFormat="1" ht="20.25" x14ac:dyDescent="0.25">
      <c r="A34" s="66" t="s">
        <v>32</v>
      </c>
      <c r="B34" s="66"/>
      <c r="C34" s="66"/>
      <c r="D34" s="66"/>
      <c r="E34" s="66"/>
      <c r="F34" s="36"/>
      <c r="G34" s="37">
        <f>G33</f>
        <v>0</v>
      </c>
      <c r="H34" s="36"/>
      <c r="I34" s="36"/>
      <c r="J34" s="36"/>
      <c r="K34" s="36"/>
      <c r="L34" s="36"/>
      <c r="M34" s="36"/>
      <c r="N34" s="36"/>
      <c r="O34" s="36"/>
      <c r="P34" s="36"/>
    </row>
    <row r="35" spans="1:16" s="13" customFormat="1" ht="20.25" x14ac:dyDescent="0.3">
      <c r="A35" s="54" t="s">
        <v>33</v>
      </c>
      <c r="B35" s="54"/>
      <c r="C35" s="54"/>
      <c r="D35" s="54"/>
      <c r="E35" s="54"/>
      <c r="F35" s="39"/>
      <c r="G35" s="40">
        <f>G33*20%</f>
        <v>0</v>
      </c>
      <c r="H35" s="41"/>
      <c r="I35" s="42"/>
      <c r="J35" s="42"/>
      <c r="K35" s="43"/>
      <c r="L35" s="43"/>
      <c r="M35" s="43"/>
      <c r="N35" s="43"/>
      <c r="O35" s="43"/>
      <c r="P35" s="43"/>
    </row>
    <row r="36" spans="1:16" s="13" customFormat="1" ht="20.25" x14ac:dyDescent="0.3">
      <c r="A36" s="54" t="s">
        <v>34</v>
      </c>
      <c r="B36" s="54"/>
      <c r="C36" s="54"/>
      <c r="D36" s="54"/>
      <c r="E36" s="54"/>
      <c r="F36" s="39"/>
      <c r="G36" s="40">
        <f>G35</f>
        <v>0</v>
      </c>
      <c r="H36" s="41"/>
      <c r="I36" s="42"/>
      <c r="J36" s="42"/>
      <c r="K36" s="43"/>
      <c r="L36" s="43"/>
      <c r="M36" s="43"/>
      <c r="N36" s="43"/>
      <c r="O36" s="43"/>
      <c r="P36" s="43"/>
    </row>
    <row r="37" spans="1:16" s="13" customFormat="1" ht="159.75" customHeight="1" x14ac:dyDescent="0.25">
      <c r="A37" s="61" t="s">
        <v>79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</row>
    <row r="38" spans="1:16" s="13" customFormat="1" ht="20.25" x14ac:dyDescent="0.3">
      <c r="A38" s="44" t="s">
        <v>17</v>
      </c>
      <c r="B38" s="39"/>
      <c r="C38" s="39"/>
      <c r="D38" s="39"/>
      <c r="E38" s="39"/>
      <c r="F38" s="39"/>
      <c r="G38" s="39"/>
      <c r="H38" s="39"/>
      <c r="I38" s="42"/>
      <c r="J38" s="42"/>
      <c r="K38" s="43"/>
      <c r="L38" s="43"/>
      <c r="M38" s="43"/>
      <c r="N38" s="43"/>
      <c r="O38" s="43"/>
      <c r="P38" s="43"/>
    </row>
    <row r="39" spans="1:16" s="13" customFormat="1" ht="20.25" x14ac:dyDescent="0.3">
      <c r="A39" s="44" t="s">
        <v>28</v>
      </c>
      <c r="B39" s="39"/>
      <c r="C39" s="39"/>
      <c r="D39" s="39"/>
      <c r="E39" s="39"/>
      <c r="F39" s="39"/>
      <c r="G39" s="39"/>
      <c r="H39" s="39"/>
      <c r="I39" s="42"/>
      <c r="J39" s="42"/>
      <c r="K39" s="43"/>
      <c r="L39" s="43"/>
      <c r="M39" s="43"/>
      <c r="N39" s="43"/>
      <c r="O39" s="43"/>
      <c r="P39" s="43"/>
    </row>
    <row r="40" spans="1:16" s="13" customFormat="1" ht="20.25" x14ac:dyDescent="0.3">
      <c r="A40" s="44"/>
      <c r="B40" s="45" t="s">
        <v>8</v>
      </c>
      <c r="C40" s="45"/>
      <c r="D40" s="39"/>
      <c r="E40" s="39"/>
      <c r="F40" s="39"/>
      <c r="G40" s="39"/>
      <c r="H40" s="39"/>
      <c r="I40" s="42"/>
      <c r="J40" s="42"/>
      <c r="K40" s="43"/>
      <c r="L40" s="43"/>
      <c r="M40" s="43"/>
      <c r="N40" s="43"/>
      <c r="O40" s="43"/>
      <c r="P40" s="43"/>
    </row>
    <row r="41" spans="1:16" s="13" customFormat="1" ht="20.25" x14ac:dyDescent="0.25">
      <c r="A41" s="62" t="s">
        <v>40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</row>
    <row r="42" spans="1:16" s="13" customFormat="1" ht="20.25" x14ac:dyDescent="0.25">
      <c r="A42" s="62" t="s">
        <v>25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</row>
    <row r="43" spans="1:16" s="13" customFormat="1" ht="20.25" x14ac:dyDescent="0.25">
      <c r="A43" s="56" t="s">
        <v>26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</row>
    <row r="44" spans="1:16" s="13" customFormat="1" ht="20.25" x14ac:dyDescent="0.25">
      <c r="A44" s="56" t="s">
        <v>27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</row>
    <row r="45" spans="1:16" s="13" customFormat="1" ht="20.25" x14ac:dyDescent="0.2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</row>
    <row r="46" spans="1:16" s="13" customFormat="1" ht="20.25" x14ac:dyDescent="0.25">
      <c r="A46" s="12"/>
      <c r="B46" s="44"/>
      <c r="C46" s="44"/>
      <c r="D46" s="44"/>
      <c r="E46" s="44"/>
      <c r="F46" s="44"/>
      <c r="G46" s="44"/>
      <c r="H46" s="44"/>
      <c r="I46" s="47"/>
      <c r="J46" s="47"/>
      <c r="K46" s="44"/>
      <c r="L46" s="44"/>
      <c r="M46" s="44"/>
      <c r="N46" s="44"/>
      <c r="O46" s="44"/>
      <c r="P46" s="44"/>
    </row>
    <row r="47" spans="1:16" s="13" customFormat="1" ht="21" thickBot="1" x14ac:dyDescent="0.3">
      <c r="A47" s="67"/>
      <c r="B47" s="67"/>
      <c r="C47" s="67"/>
      <c r="D47" s="67"/>
      <c r="E47" s="67"/>
      <c r="F47" s="67"/>
      <c r="G47" s="67"/>
      <c r="H47" s="44"/>
      <c r="I47" s="6"/>
      <c r="J47" s="47"/>
      <c r="K47" s="48"/>
      <c r="L47" s="48"/>
      <c r="M47" s="48"/>
      <c r="N47" s="48"/>
      <c r="O47" s="48"/>
      <c r="P47" s="48"/>
    </row>
    <row r="48" spans="1:16" s="13" customFormat="1" ht="20.25" x14ac:dyDescent="0.25">
      <c r="A48" s="58" t="s">
        <v>9</v>
      </c>
      <c r="B48" s="58"/>
      <c r="C48" s="58"/>
      <c r="D48" s="58"/>
      <c r="E48" s="58"/>
      <c r="F48" s="58"/>
      <c r="G48" s="58"/>
      <c r="H48" s="44"/>
      <c r="I48" s="6"/>
      <c r="J48" s="47"/>
      <c r="K48" s="58" t="s">
        <v>15</v>
      </c>
      <c r="L48" s="58"/>
      <c r="M48" s="58"/>
      <c r="N48" s="58"/>
      <c r="O48" s="58"/>
      <c r="P48" s="58"/>
    </row>
    <row r="49" spans="1:59" s="13" customFormat="1" ht="20.25" x14ac:dyDescent="0.25">
      <c r="A49" s="12"/>
      <c r="B49" s="44"/>
      <c r="C49" s="44"/>
      <c r="D49" s="44"/>
      <c r="E49" s="44"/>
      <c r="F49" s="44"/>
      <c r="G49" s="44"/>
      <c r="H49" s="44"/>
      <c r="I49" s="6"/>
      <c r="J49" s="47"/>
      <c r="K49" s="44"/>
      <c r="L49" s="44"/>
      <c r="M49" s="44"/>
      <c r="N49" s="44"/>
      <c r="O49" s="44"/>
      <c r="P49" s="44"/>
    </row>
    <row r="50" spans="1:59" s="13" customFormat="1" ht="21" thickBot="1" x14ac:dyDescent="0.3">
      <c r="A50" s="12"/>
      <c r="B50" s="44"/>
      <c r="C50" s="44"/>
      <c r="D50" s="44"/>
      <c r="E50" s="44"/>
      <c r="F50" s="44"/>
      <c r="G50" s="44"/>
      <c r="H50" s="44"/>
      <c r="I50" s="6"/>
      <c r="J50" s="47"/>
      <c r="K50" s="48"/>
      <c r="L50" s="48"/>
      <c r="M50" s="48"/>
      <c r="N50" s="48"/>
      <c r="O50" s="48"/>
      <c r="P50" s="48"/>
    </row>
    <row r="51" spans="1:59" s="13" customFormat="1" ht="20.25" x14ac:dyDescent="0.25">
      <c r="A51" s="12"/>
      <c r="B51" s="44"/>
      <c r="C51" s="44"/>
      <c r="D51" s="44"/>
      <c r="E51" s="44"/>
      <c r="F51" s="44"/>
      <c r="G51" s="44"/>
      <c r="H51" s="44"/>
      <c r="I51" s="6"/>
      <c r="J51" s="47"/>
      <c r="K51" s="58" t="s">
        <v>16</v>
      </c>
      <c r="L51" s="58"/>
      <c r="M51" s="58"/>
      <c r="N51" s="58"/>
      <c r="O51" s="58"/>
      <c r="P51" s="58"/>
    </row>
    <row r="52" spans="1:59" s="7" customFormat="1" ht="20.25" x14ac:dyDescent="0.25">
      <c r="I52" s="6"/>
      <c r="J52" s="49"/>
    </row>
    <row r="53" spans="1:59" s="5" customFormat="1" x14ac:dyDescent="0.25">
      <c r="A53" s="4"/>
      <c r="D53" s="4"/>
      <c r="G53" s="4"/>
      <c r="H53" s="4"/>
      <c r="I53" s="6"/>
      <c r="J53" s="6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</row>
    <row r="54" spans="1:59" s="5" customFormat="1" x14ac:dyDescent="0.25">
      <c r="A54" s="4"/>
      <c r="D54" s="4"/>
      <c r="G54" s="4"/>
      <c r="H54" s="4"/>
      <c r="I54" s="6"/>
      <c r="J54" s="6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</row>
    <row r="55" spans="1:59" s="5" customFormat="1" x14ac:dyDescent="0.25">
      <c r="A55" s="4"/>
      <c r="D55" s="4"/>
      <c r="G55" s="4"/>
      <c r="H55" s="4"/>
      <c r="I55" s="6"/>
      <c r="J55" s="6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</row>
    <row r="56" spans="1:59" s="5" customFormat="1" x14ac:dyDescent="0.25">
      <c r="A56" s="4"/>
      <c r="D56" s="4"/>
      <c r="G56" s="4"/>
      <c r="H56" s="4"/>
      <c r="I56" s="6"/>
      <c r="J56" s="6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</row>
    <row r="57" spans="1:59" s="5" customFormat="1" x14ac:dyDescent="0.25">
      <c r="A57" s="4"/>
      <c r="D57" s="4"/>
      <c r="G57" s="4"/>
      <c r="H57" s="4"/>
      <c r="I57" s="6"/>
      <c r="J57" s="6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</row>
    <row r="58" spans="1:59" s="5" customFormat="1" x14ac:dyDescent="0.25">
      <c r="A58" s="14"/>
      <c r="B58" s="15"/>
      <c r="C58" s="15"/>
      <c r="D58" s="14"/>
      <c r="E58" s="15"/>
      <c r="F58" s="15"/>
      <c r="G58" s="14"/>
      <c r="H58" s="14"/>
      <c r="I58" s="16"/>
      <c r="J58" s="16"/>
      <c r="K58" s="15"/>
      <c r="L58" s="15"/>
      <c r="M58" s="15"/>
      <c r="N58" s="15"/>
      <c r="O58" s="15"/>
      <c r="P58" s="15"/>
      <c r="Q58" s="17"/>
      <c r="R58" s="17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</row>
    <row r="59" spans="1:59" s="5" customFormat="1" x14ac:dyDescent="0.25">
      <c r="A59" s="4"/>
      <c r="D59" s="4"/>
      <c r="G59" s="4"/>
      <c r="H59" s="4"/>
      <c r="I59" s="6"/>
      <c r="J59" s="6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</row>
    <row r="60" spans="1:59" s="5" customFormat="1" x14ac:dyDescent="0.25">
      <c r="A60" s="4"/>
      <c r="D60" s="4"/>
      <c r="G60" s="4"/>
      <c r="H60" s="4"/>
      <c r="I60" s="6"/>
      <c r="J60" s="6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</row>
    <row r="61" spans="1:59" s="5" customFormat="1" x14ac:dyDescent="0.25">
      <c r="A61" s="4"/>
      <c r="D61" s="4"/>
      <c r="G61" s="4"/>
      <c r="H61" s="4"/>
      <c r="I61" s="6"/>
      <c r="J61" s="6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</row>
    <row r="62" spans="1:59" s="5" customFormat="1" x14ac:dyDescent="0.25">
      <c r="A62" s="4"/>
      <c r="D62" s="4"/>
      <c r="G62" s="4"/>
      <c r="H62" s="4"/>
      <c r="I62" s="6"/>
      <c r="J62" s="6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</row>
    <row r="63" spans="1:59" s="5" customFormat="1" x14ac:dyDescent="0.25">
      <c r="A63" s="4"/>
      <c r="D63" s="4"/>
      <c r="G63" s="4"/>
      <c r="H63" s="4"/>
      <c r="I63" s="6"/>
      <c r="J63" s="6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</row>
    <row r="64" spans="1:59" s="5" customFormat="1" x14ac:dyDescent="0.25">
      <c r="A64" s="4"/>
      <c r="D64" s="4"/>
      <c r="G64" s="4"/>
      <c r="H64" s="4"/>
      <c r="I64" s="6"/>
      <c r="J64" s="6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</row>
    <row r="65" spans="1:59" s="5" customFormat="1" x14ac:dyDescent="0.25">
      <c r="A65" s="4"/>
      <c r="D65" s="4"/>
      <c r="G65" s="4"/>
      <c r="H65" s="4"/>
      <c r="I65" s="6"/>
      <c r="J65" s="6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</row>
    <row r="66" spans="1:59" s="5" customFormat="1" x14ac:dyDescent="0.25">
      <c r="A66" s="4"/>
      <c r="D66" s="4"/>
      <c r="G66" s="4"/>
      <c r="H66" s="4"/>
      <c r="I66" s="6"/>
      <c r="J66" s="6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</row>
    <row r="67" spans="1:59" s="5" customFormat="1" x14ac:dyDescent="0.25">
      <c r="A67" s="4"/>
      <c r="D67" s="4"/>
      <c r="G67" s="4"/>
      <c r="H67" s="4"/>
      <c r="I67" s="6"/>
      <c r="J67" s="6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</row>
    <row r="68" spans="1:59" s="5" customFormat="1" x14ac:dyDescent="0.25">
      <c r="A68" s="4"/>
      <c r="D68" s="4"/>
      <c r="G68" s="4"/>
      <c r="H68" s="4"/>
      <c r="I68" s="6"/>
      <c r="J68" s="6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</row>
    <row r="69" spans="1:59" s="5" customFormat="1" x14ac:dyDescent="0.25">
      <c r="A69" s="4"/>
      <c r="D69" s="4"/>
      <c r="G69" s="4"/>
      <c r="H69" s="4"/>
      <c r="I69" s="6"/>
      <c r="J69" s="6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</row>
    <row r="70" spans="1:59" s="5" customFormat="1" x14ac:dyDescent="0.25">
      <c r="A70" s="4"/>
      <c r="D70" s="4"/>
      <c r="G70" s="4"/>
      <c r="H70" s="4"/>
      <c r="I70" s="6"/>
      <c r="J70" s="6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</row>
    <row r="71" spans="1:59" s="5" customFormat="1" x14ac:dyDescent="0.25">
      <c r="A71" s="4"/>
      <c r="D71" s="4"/>
      <c r="G71" s="4"/>
      <c r="H71" s="4"/>
      <c r="I71" s="6"/>
      <c r="J71" s="6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</row>
    <row r="72" spans="1:59" s="5" customFormat="1" x14ac:dyDescent="0.25">
      <c r="A72" s="4"/>
      <c r="D72" s="4"/>
      <c r="G72" s="4"/>
      <c r="H72" s="4"/>
      <c r="I72" s="6"/>
      <c r="J72" s="6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</row>
    <row r="73" spans="1:59" s="5" customFormat="1" x14ac:dyDescent="0.25">
      <c r="A73" s="4"/>
      <c r="D73" s="4"/>
      <c r="G73" s="4"/>
      <c r="H73" s="4"/>
      <c r="I73" s="6"/>
      <c r="J73" s="6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</row>
    <row r="74" spans="1:59" s="5" customFormat="1" x14ac:dyDescent="0.25">
      <c r="A74" s="4"/>
      <c r="D74" s="4"/>
      <c r="G74" s="4"/>
      <c r="H74" s="4"/>
      <c r="I74" s="6"/>
      <c r="J74" s="6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</row>
    <row r="75" spans="1:59" s="5" customFormat="1" x14ac:dyDescent="0.25">
      <c r="A75" s="4"/>
      <c r="D75" s="4"/>
      <c r="G75" s="4"/>
      <c r="H75" s="4"/>
      <c r="I75" s="6"/>
      <c r="J75" s="6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</row>
    <row r="76" spans="1:59" s="5" customFormat="1" x14ac:dyDescent="0.25">
      <c r="A76" s="4"/>
      <c r="D76" s="4"/>
      <c r="G76" s="4"/>
      <c r="H76" s="4"/>
      <c r="I76" s="6"/>
      <c r="J76" s="6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</row>
    <row r="77" spans="1:59" s="5" customFormat="1" x14ac:dyDescent="0.25">
      <c r="A77" s="4"/>
      <c r="D77" s="4"/>
      <c r="G77" s="4"/>
      <c r="H77" s="4"/>
      <c r="I77" s="6"/>
      <c r="J77" s="6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</row>
    <row r="78" spans="1:59" s="5" customFormat="1" x14ac:dyDescent="0.25">
      <c r="A78" s="4"/>
      <c r="D78" s="4"/>
      <c r="G78" s="4"/>
      <c r="H78" s="4"/>
      <c r="I78" s="6"/>
      <c r="J78" s="6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</row>
    <row r="79" spans="1:59" s="5" customFormat="1" x14ac:dyDescent="0.25">
      <c r="A79" s="4"/>
      <c r="D79" s="4"/>
      <c r="G79" s="4"/>
      <c r="H79" s="4"/>
      <c r="I79" s="6"/>
      <c r="J79" s="6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</row>
    <row r="80" spans="1:59" s="5" customFormat="1" x14ac:dyDescent="0.25">
      <c r="A80" s="4"/>
      <c r="D80" s="4"/>
      <c r="G80" s="4"/>
      <c r="H80" s="4"/>
      <c r="I80" s="6"/>
      <c r="J80" s="6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</row>
    <row r="81" spans="1:59" s="5" customFormat="1" x14ac:dyDescent="0.25">
      <c r="A81" s="4"/>
      <c r="D81" s="4"/>
      <c r="G81" s="4"/>
      <c r="H81" s="4"/>
      <c r="I81" s="6"/>
      <c r="J81" s="6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</row>
    <row r="82" spans="1:59" s="5" customFormat="1" x14ac:dyDescent="0.25">
      <c r="A82" s="4"/>
      <c r="D82" s="4"/>
      <c r="G82" s="4"/>
      <c r="H82" s="4"/>
      <c r="I82" s="6"/>
      <c r="J82" s="6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</row>
    <row r="83" spans="1:59" s="5" customFormat="1" x14ac:dyDescent="0.25">
      <c r="A83" s="4"/>
      <c r="D83" s="4"/>
      <c r="G83" s="4"/>
      <c r="H83" s="4"/>
      <c r="I83" s="6"/>
      <c r="J83" s="6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</row>
    <row r="84" spans="1:59" s="5" customFormat="1" x14ac:dyDescent="0.25">
      <c r="A84" s="4"/>
      <c r="D84" s="4"/>
      <c r="G84" s="4"/>
      <c r="H84" s="4"/>
      <c r="I84" s="6"/>
      <c r="J84" s="6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</row>
    <row r="85" spans="1:59" s="5" customFormat="1" x14ac:dyDescent="0.25">
      <c r="A85" s="4"/>
      <c r="D85" s="4"/>
      <c r="G85" s="4"/>
      <c r="H85" s="4"/>
      <c r="I85" s="6"/>
      <c r="J85" s="6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</row>
    <row r="86" spans="1:59" s="5" customFormat="1" x14ac:dyDescent="0.25">
      <c r="A86" s="4"/>
      <c r="D86" s="4"/>
      <c r="G86" s="4"/>
      <c r="H86" s="4"/>
      <c r="I86" s="6"/>
      <c r="J86" s="6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</row>
    <row r="87" spans="1:59" s="5" customFormat="1" x14ac:dyDescent="0.25">
      <c r="A87" s="4"/>
      <c r="D87" s="4"/>
      <c r="G87" s="4"/>
      <c r="H87" s="4"/>
      <c r="I87" s="6"/>
      <c r="J87" s="6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</row>
    <row r="88" spans="1:59" s="5" customFormat="1" x14ac:dyDescent="0.25">
      <c r="A88" s="4"/>
      <c r="D88" s="4"/>
      <c r="G88" s="4"/>
      <c r="H88" s="4"/>
      <c r="I88" s="6"/>
      <c r="J88" s="6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</row>
    <row r="89" spans="1:59" s="10" customFormat="1" x14ac:dyDescent="0.25">
      <c r="A89" s="9"/>
      <c r="D89" s="9"/>
      <c r="G89" s="9"/>
      <c r="H89" s="9"/>
      <c r="I89" s="11"/>
      <c r="J89" s="11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</row>
  </sheetData>
  <sheetProtection password="CB18" sheet="1" formatCells="0" formatColumns="0" formatRows="0" insertColumns="0" insertRows="0" insertHyperlinks="0" deleteColumns="0" deleteRows="0" sort="0" autoFilter="0" pivotTables="0"/>
  <autoFilter ref="A9:BG44"/>
  <sortState ref="A10:BT98">
    <sortCondition ref="B10:B98"/>
  </sortState>
  <mergeCells count="26">
    <mergeCell ref="K51:P51"/>
    <mergeCell ref="P10:P11"/>
    <mergeCell ref="P12:P14"/>
    <mergeCell ref="P15:P16"/>
    <mergeCell ref="P17:P24"/>
    <mergeCell ref="P25:P31"/>
    <mergeCell ref="A48:G48"/>
    <mergeCell ref="A4:P4"/>
    <mergeCell ref="A5:P5"/>
    <mergeCell ref="A6:P6"/>
    <mergeCell ref="A37:P37"/>
    <mergeCell ref="A43:P43"/>
    <mergeCell ref="A42:P42"/>
    <mergeCell ref="K8:L8"/>
    <mergeCell ref="A32:I32"/>
    <mergeCell ref="A41:P41"/>
    <mergeCell ref="A33:E33"/>
    <mergeCell ref="A34:E34"/>
    <mergeCell ref="A47:G47"/>
    <mergeCell ref="K48:P48"/>
    <mergeCell ref="A3:R3"/>
    <mergeCell ref="A35:E35"/>
    <mergeCell ref="A36:E36"/>
    <mergeCell ref="A2:E2"/>
    <mergeCell ref="A44:P44"/>
    <mergeCell ref="A7:O7"/>
  </mergeCells>
  <pageMargins left="7.874015748031496E-2" right="7.874015748031496E-2" top="7.874015748031496E-2" bottom="7.874015748031496E-2" header="7.874015748031496E-2" footer="7.874015748031496E-2"/>
  <pageSetup paperSize="9" scale="40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eldName0 xmlns="6f5c1268-c313-4c88-a7d8-4dfb6146562e" xsi:nil="true"/>
    <FieldName xmlns="62edf88c-bd47-4408-9cff-6a35ee0b3946" xsi:nil="true"/>
    <WebId xmlns="62edf88c-bd47-4408-9cff-6a35ee0b3946" xsi:nil="true"/>
    <SiteId0 xmlns="6f5c1268-c313-4c88-a7d8-4dfb6146562e" xsi:nil="true"/>
    <ListId0 xmlns="6f5c1268-c313-4c88-a7d8-4dfb6146562e" xsi:nil="true"/>
    <WebId0 xmlns="6f5c1268-c313-4c88-a7d8-4dfb6146562e" xsi:nil="true"/>
    <ItemId0 xmlns="6f5c1268-c313-4c88-a7d8-4dfb6146562e" xsi:nil="true"/>
    <ItemId xmlns="62edf88c-bd47-4408-9cff-6a35ee0b3946" xsi:nil="true"/>
    <ListId xmlns="62edf88c-bd47-4408-9cff-6a35ee0b3946" xsi:nil="true"/>
    <SiteId xmlns="62edf88c-bd47-4408-9cff-6a35ee0b3946" xsi:nil="true"/>
    <Sorting0 xmlns="6f5c1268-c313-4c88-a7d8-4dfb6146562e" xsi:nil="true"/>
    <Sorting xmlns="62edf88c-bd47-4408-9cff-6a35ee0b3946" xsi:nil="true"/>
    <_dlc_DocId xmlns="e8510b5f-6aa8-4b41-ad21-0333e6d625da" xsi:nil="true"/>
    <_dlc_DocIdUrl xmlns="e8510b5f-6aa8-4b41-ad21-0333e6d625da">
      <Url xsi:nil="true"/>
      <Description xsi:nil="true"/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0399A9279CB549876302B0C953BF29" ma:contentTypeVersion="13" ma:contentTypeDescription="Create a new document." ma:contentTypeScope="" ma:versionID="d36e222cedabf49b691d7e81b45958a3">
  <xsd:schema xmlns:xsd="http://www.w3.org/2001/XMLSchema" xmlns:xs="http://www.w3.org/2001/XMLSchema" xmlns:p="http://schemas.microsoft.com/office/2006/metadata/properties" xmlns:ns2="e8510b5f-6aa8-4b41-ad21-0333e6d625da" xmlns:ns3="62edf88c-bd47-4408-9cff-6a35ee0b3946" xmlns:ns4="6f5c1268-c313-4c88-a7d8-4dfb6146562e" targetNamespace="http://schemas.microsoft.com/office/2006/metadata/properties" ma:root="true" ma:fieldsID="f7b84816fc71069edcad0bf285521e98" ns2:_="" ns3:_="" ns4:_="">
    <xsd:import namespace="e8510b5f-6aa8-4b41-ad21-0333e6d625da"/>
    <xsd:import namespace="62edf88c-bd47-4408-9cff-6a35ee0b3946"/>
    <xsd:import namespace="6f5c1268-c313-4c88-a7d8-4dfb6146562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iteId" minOccurs="0"/>
                <xsd:element ref="ns3:WebId" minOccurs="0"/>
                <xsd:element ref="ns3:ListId" minOccurs="0"/>
                <xsd:element ref="ns3:FieldName" minOccurs="0"/>
                <xsd:element ref="ns3:ItemId" minOccurs="0"/>
                <xsd:element ref="ns3:Sorting" minOccurs="0"/>
                <xsd:element ref="ns2:SharedWithUsers" minOccurs="0"/>
                <xsd:element ref="ns4:SiteId0" minOccurs="0"/>
                <xsd:element ref="ns4:WebId0" minOccurs="0"/>
                <xsd:element ref="ns4:ListId0" minOccurs="0"/>
                <xsd:element ref="ns4:FieldName0" minOccurs="0"/>
                <xsd:element ref="ns4:ItemId0" minOccurs="0"/>
                <xsd:element ref="ns4:Sorting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510b5f-6aa8-4b41-ad21-0333e6d625d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edf88c-bd47-4408-9cff-6a35ee0b3946" elementFormDefault="qualified">
    <xsd:import namespace="http://schemas.microsoft.com/office/2006/documentManagement/types"/>
    <xsd:import namespace="http://schemas.microsoft.com/office/infopath/2007/PartnerControls"/>
    <xsd:element name="SiteId" ma:index="11" nillable="true" ma:displayName="SiteId" ma:indexed="true" ma:internalName="SiteId">
      <xsd:simpleType>
        <xsd:restriction base="dms:Text"/>
      </xsd:simpleType>
    </xsd:element>
    <xsd:element name="WebId" ma:index="12" nillable="true" ma:displayName="WebId" ma:indexed="true" ma:internalName="WebId">
      <xsd:simpleType>
        <xsd:restriction base="dms:Text"/>
      </xsd:simpleType>
    </xsd:element>
    <xsd:element name="ListId" ma:index="13" nillable="true" ma:displayName="ListId" ma:indexed="true" ma:internalName="ListId">
      <xsd:simpleType>
        <xsd:restriction base="dms:Text"/>
      </xsd:simpleType>
    </xsd:element>
    <xsd:element name="FieldName" ma:index="14" nillable="true" ma:displayName="FieldName" ma:indexed="true" ma:internalName="FieldName">
      <xsd:simpleType>
        <xsd:restriction base="dms:Text"/>
      </xsd:simpleType>
    </xsd:element>
    <xsd:element name="ItemId" ma:index="15" nillable="true" ma:displayName="ItemId" ma:indexed="true" ma:internalName="ItemId">
      <xsd:simpleType>
        <xsd:restriction base="dms:Number"/>
      </xsd:simpleType>
    </xsd:element>
    <xsd:element name="Sorting" ma:index="16" nillable="true" ma:displayName="Sorting" ma:internalName="Sorting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5c1268-c313-4c88-a7d8-4dfb6146562e" elementFormDefault="qualified">
    <xsd:import namespace="http://schemas.microsoft.com/office/2006/documentManagement/types"/>
    <xsd:import namespace="http://schemas.microsoft.com/office/infopath/2007/PartnerControls"/>
    <xsd:element name="SiteId0" ma:index="18" nillable="true" ma:displayName="SiteId" ma:internalName="SiteId0">
      <xsd:simpleType>
        <xsd:restriction base="dms:Text"/>
      </xsd:simpleType>
    </xsd:element>
    <xsd:element name="WebId0" ma:index="19" nillable="true" ma:displayName="WebId" ma:internalName="WebId0">
      <xsd:simpleType>
        <xsd:restriction base="dms:Text"/>
      </xsd:simpleType>
    </xsd:element>
    <xsd:element name="ListId0" ma:index="20" nillable="true" ma:displayName="ListId" ma:internalName="ListId0">
      <xsd:simpleType>
        <xsd:restriction base="dms:Text"/>
      </xsd:simpleType>
    </xsd:element>
    <xsd:element name="FieldName0" ma:index="21" nillable="true" ma:displayName="FieldName" ma:internalName="FieldName0">
      <xsd:simpleType>
        <xsd:restriction base="dms:Text"/>
      </xsd:simpleType>
    </xsd:element>
    <xsd:element name="ItemId0" ma:index="22" nillable="true" ma:displayName="ItemId" ma:internalName="ItemId0">
      <xsd:simpleType>
        <xsd:restriction base="dms:Number"/>
      </xsd:simpleType>
    </xsd:element>
    <xsd:element name="Sorting0" ma:index="23" nillable="true" ma:displayName="Sorting" ma:internalName="Sorting0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AD6511-53B9-47AE-93B6-4FF8A34405C6}">
  <ds:schemaRefs>
    <ds:schemaRef ds:uri="http://schemas.microsoft.com/office/2006/documentManagement/types"/>
    <ds:schemaRef ds:uri="e8510b5f-6aa8-4b41-ad21-0333e6d625da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6f5c1268-c313-4c88-a7d8-4dfb6146562e"/>
    <ds:schemaRef ds:uri="62edf88c-bd47-4408-9cff-6a35ee0b394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BE5304C-0170-4B34-A454-C981668955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510b5f-6aa8-4b41-ad21-0333e6d625da"/>
    <ds:schemaRef ds:uri="62edf88c-bd47-4408-9cff-6a35ee0b3946"/>
    <ds:schemaRef ds:uri="6f5c1268-c313-4c88-a7d8-4dfb614656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A2DBE26-7888-4726-A3E6-B76BBF6C1BE7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B74ED852-D407-4662-8067-A398419189A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заявка </vt:lpstr>
    </vt:vector>
  </TitlesOfParts>
  <Company>CPC-R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Prokhorov, Nikolay</dc:creator>
  <cp:lastModifiedBy>prok0301</cp:lastModifiedBy>
  <cp:lastPrinted>2024-03-12T12:59:43Z</cp:lastPrinted>
  <dcterms:created xsi:type="dcterms:W3CDTF">2016-10-11T08:44:59Z</dcterms:created>
  <dcterms:modified xsi:type="dcterms:W3CDTF">2024-03-27T06:21:00Z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0x010100F00399A9279CB549876302B0C953BF29</vt:lpwstr>
  </property>
  <property fmtid="{D5CDD505-2E9C-101B-9397-08002B2CF9AE}" pid="3" name="_dlc_DocIdItemGuid">
    <vt:lpwstr>1381d521-4a68-4d8e-8911-b6e8e2a8598a</vt:lpwstr>
  </property>
</Properties>
</file>