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neral Business\Procurement Department\Прохоров ОЦЕНКА\2 Дог ПРОДАЖА\328 продажа МТ в 2025\03 Ф1 документы для размещения\"/>
    </mc:Choice>
  </mc:AlternateContent>
  <bookViews>
    <workbookView xWindow="0" yWindow="0" windowWidth="25200" windowHeight="11850"/>
  </bookViews>
  <sheets>
    <sheet name="заявка " sheetId="3" r:id="rId1"/>
  </sheets>
  <definedNames>
    <definedName name="_xlnm._FilterDatabase" localSheetId="0" hidden="1">'заявка '!$A$9:$BD$115</definedName>
    <definedName name="_xlnm.Print_Area" localSheetId="0">'заявка '!$A$1:$O$135</definedName>
  </definedNames>
  <calcPr calcId="162913"/>
</workbook>
</file>

<file path=xl/calcChain.xml><?xml version="1.0" encoding="utf-8"?>
<calcChain xmlns="http://schemas.openxmlformats.org/spreadsheetml/2006/main">
  <c r="J10" i="3" l="1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0" i="3"/>
  <c r="I116" i="3" l="1"/>
  <c r="M82" i="3" l="1"/>
  <c r="L82" i="3"/>
  <c r="M115" i="3"/>
  <c r="L115" i="3"/>
  <c r="M114" i="3"/>
  <c r="L114" i="3"/>
  <c r="M113" i="3"/>
  <c r="L113" i="3"/>
  <c r="M112" i="3"/>
  <c r="L112" i="3"/>
  <c r="M111" i="3"/>
  <c r="L111" i="3"/>
  <c r="M110" i="3"/>
  <c r="L110" i="3"/>
  <c r="M109" i="3"/>
  <c r="L109" i="3"/>
  <c r="M108" i="3"/>
  <c r="L108" i="3"/>
  <c r="M107" i="3"/>
  <c r="L107" i="3"/>
  <c r="M106" i="3"/>
  <c r="L106" i="3"/>
  <c r="M105" i="3"/>
  <c r="L105" i="3"/>
  <c r="M104" i="3"/>
  <c r="L104" i="3"/>
  <c r="M103" i="3"/>
  <c r="L103" i="3"/>
  <c r="M102" i="3"/>
  <c r="L102" i="3"/>
  <c r="M101" i="3"/>
  <c r="L101" i="3"/>
  <c r="M100" i="3"/>
  <c r="L100" i="3"/>
  <c r="M99" i="3"/>
  <c r="L99" i="3"/>
  <c r="M98" i="3"/>
  <c r="L98" i="3"/>
  <c r="M97" i="3"/>
  <c r="L97" i="3"/>
  <c r="M96" i="3"/>
  <c r="L96" i="3"/>
  <c r="M95" i="3"/>
  <c r="L95" i="3"/>
  <c r="M94" i="3"/>
  <c r="L94" i="3"/>
  <c r="M81" i="3"/>
  <c r="L81" i="3"/>
  <c r="M80" i="3"/>
  <c r="L80" i="3"/>
  <c r="M79" i="3"/>
  <c r="L79" i="3"/>
  <c r="M78" i="3"/>
  <c r="L78" i="3"/>
  <c r="M77" i="3"/>
  <c r="L77" i="3"/>
  <c r="M76" i="3"/>
  <c r="L76" i="3"/>
  <c r="M75" i="3"/>
  <c r="L75" i="3"/>
  <c r="M74" i="3"/>
  <c r="L74" i="3"/>
  <c r="M73" i="3"/>
  <c r="L73" i="3"/>
  <c r="M72" i="3"/>
  <c r="L72" i="3"/>
  <c r="M71" i="3"/>
  <c r="L71" i="3"/>
  <c r="M70" i="3"/>
  <c r="L70" i="3"/>
  <c r="M69" i="3"/>
  <c r="L69" i="3"/>
  <c r="M68" i="3"/>
  <c r="L68" i="3"/>
  <c r="M67" i="3"/>
  <c r="L67" i="3"/>
  <c r="M66" i="3"/>
  <c r="L66" i="3"/>
  <c r="M65" i="3"/>
  <c r="L65" i="3"/>
  <c r="M64" i="3"/>
  <c r="L64" i="3"/>
  <c r="M63" i="3"/>
  <c r="L63" i="3"/>
  <c r="M62" i="3"/>
  <c r="L62" i="3"/>
  <c r="M61" i="3"/>
  <c r="L61" i="3"/>
  <c r="M60" i="3"/>
  <c r="L60" i="3"/>
  <c r="M93" i="3"/>
  <c r="L93" i="3"/>
  <c r="M92" i="3"/>
  <c r="L92" i="3"/>
  <c r="M54" i="3"/>
  <c r="L54" i="3"/>
  <c r="J82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93" i="3"/>
  <c r="J92" i="3"/>
  <c r="L55" i="3" l="1"/>
  <c r="L56" i="3"/>
  <c r="L57" i="3"/>
  <c r="L58" i="3"/>
  <c r="L5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83" i="3"/>
  <c r="L84" i="3"/>
  <c r="L85" i="3"/>
  <c r="L86" i="3"/>
  <c r="L87" i="3"/>
  <c r="L88" i="3"/>
  <c r="L89" i="3"/>
  <c r="L90" i="3"/>
  <c r="L91" i="3"/>
  <c r="L116" i="3" l="1"/>
  <c r="F117" i="3" s="1"/>
  <c r="J91" i="3" l="1"/>
  <c r="J90" i="3"/>
  <c r="J89" i="3"/>
  <c r="J88" i="3"/>
  <c r="J87" i="3"/>
  <c r="J86" i="3"/>
  <c r="J85" i="3"/>
  <c r="J84" i="3"/>
  <c r="J83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59" i="3"/>
  <c r="J58" i="3"/>
  <c r="J57" i="3"/>
  <c r="J56" i="3"/>
  <c r="J55" i="3"/>
  <c r="J54" i="3"/>
  <c r="J116" i="3" l="1"/>
  <c r="M55" i="3"/>
  <c r="M56" i="3"/>
  <c r="M57" i="3"/>
  <c r="M58" i="3"/>
  <c r="M5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83" i="3"/>
  <c r="M84" i="3"/>
  <c r="M85" i="3"/>
  <c r="M86" i="3"/>
  <c r="M87" i="3"/>
  <c r="M88" i="3"/>
  <c r="M89" i="3"/>
  <c r="M90" i="3"/>
  <c r="M91" i="3"/>
  <c r="M116" i="3" l="1"/>
  <c r="F118" i="3" s="1"/>
</calcChain>
</file>

<file path=xl/sharedStrings.xml><?xml version="1.0" encoding="utf-8"?>
<sst xmlns="http://schemas.openxmlformats.org/spreadsheetml/2006/main" count="481" uniqueCount="164">
  <si>
    <t>Дата котировки/ Quote date: дд.мм.гггг/dd.mm.yyyy</t>
  </si>
  <si>
    <t>UOM / ед.изм.</t>
  </si>
  <si>
    <t>ПРИЛОЖЕНИЕ/EXHIBIT №2</t>
  </si>
  <si>
    <t>Регион/
Region</t>
  </si>
  <si>
    <t>Наименование продукции/
 Product name</t>
  </si>
  <si>
    <t>БЛАНК КОМПАНИИ-УЧАСТНИЦЫ ТЕНДЕРА/ Bidder’s letterhead</t>
  </si>
  <si>
    <t>Валюта/ Currency</t>
  </si>
  <si>
    <t>Item / Поз.</t>
  </si>
  <si>
    <t>Кол-во компл./ QTY sets</t>
  </si>
  <si>
    <t>Итого по тендерному предложению / BID Total</t>
  </si>
  <si>
    <t>Примечание:</t>
  </si>
  <si>
    <t>(дата/date)</t>
  </si>
  <si>
    <t>Образец Тендерного предложения Компании-учатсницы / Bidder’s bid template</t>
  </si>
  <si>
    <t>ТЕНДЕРНОЕ ПРЕДЛОЖЕНИЕ/Bid</t>
  </si>
  <si>
    <t>Артикул</t>
  </si>
  <si>
    <r>
      <t xml:space="preserve">Реквизиты грузоотправителя / </t>
    </r>
    <r>
      <rPr>
        <b/>
        <sz val="13"/>
        <rFont val="Times New Roman"/>
        <family val="1"/>
        <charset val="204"/>
      </rPr>
      <t>Delivery address (details)</t>
    </r>
  </si>
  <si>
    <t>(подпись, печать/signature, seal)</t>
  </si>
  <si>
    <t>(Ф.И.О., должность/Name, title)</t>
  </si>
  <si>
    <r>
      <rPr>
        <b/>
        <sz val="16"/>
        <color theme="1"/>
        <rFont val="Times New Roman"/>
        <family val="1"/>
        <charset val="204"/>
      </rPr>
      <t>Условия оплаты</t>
    </r>
    <r>
      <rPr>
        <sz val="16"/>
        <color theme="1"/>
        <rFont val="Times New Roman"/>
        <family val="1"/>
        <charset val="204"/>
      </rPr>
      <t>: Аванс 100% / Terms of payment: Advance payment 100%</t>
    </r>
  </si>
  <si>
    <t>Цена за ед. без НДС 20%, руб/ Price per ea price, excl VAT, RUB</t>
  </si>
  <si>
    <t>Начальная минимальная сумма с НДС 20%, руб / Jump-off total price, incl VAT 20%, RUB</t>
  </si>
  <si>
    <t xml:space="preserve">НЕОБХОДИМО ЗАПОЛНИТЬ СУММУ </t>
  </si>
  <si>
    <t xml:space="preserve">Технические характеристики </t>
  </si>
  <si>
    <t>-</t>
  </si>
  <si>
    <t>2.Покупатель ознакомлен с техническим состоянием оборудования. 
The buyer is acquainted with the technical condition of the equipment.</t>
  </si>
  <si>
    <t xml:space="preserve">3. Каждая страница коммерческого предложения визируется уполномоченным лицом участника закупки/
Each page of the bid shall be initialed by an authorized officer of the bidder
 </t>
  </si>
  <si>
    <t>4. В цену товара включены транспортные расходы. Общая стоимость товаров включает в себя все расходы по вывозу товара со склада продавца/
The Goods' pirce includes transportation cost. Total cost of Goods includes all costs associated with the Goods transportation from Seller's warehouse.</t>
  </si>
  <si>
    <t>ЦР</t>
  </si>
  <si>
    <t>Начальная минимальная сумма без НДС 20%, руб / Jump-off total price, without VAT 20%, RUB</t>
  </si>
  <si>
    <t>RUB</t>
  </si>
  <si>
    <t xml:space="preserve">Итого сумма без НДС составляет / Total amount excluding VAT </t>
  </si>
  <si>
    <t xml:space="preserve">Итого НДС (20%) составляет: / Total Vat  (20%) </t>
  </si>
  <si>
    <t>Срок действия предложения:    90 дней с даты вскрытия предложения, указанной в запросе КТК (не менее 90 дней)/ Bid validity: 90 days after date of bid opening (not less then 90 days).</t>
  </si>
  <si>
    <t>Сумма без НДС 20%, руб/ Total price without VAT 20%, RUB</t>
  </si>
  <si>
    <t>Сумма с НДС 20%, руб /  Total price  excl VAT 20%, RUB</t>
  </si>
  <si>
    <t>Демонтированный кабель контрольный медный 37х2,5 мм2</t>
  </si>
  <si>
    <t>Демонтированный кабель силовой медный 4х10 мм2</t>
  </si>
  <si>
    <t>Начальная минимальная цена без НДС за ед., руб / Jump-off price, excl VAT, RUB</t>
  </si>
  <si>
    <t>Демонтированный кабель 4*2,5</t>
  </si>
  <si>
    <t>Кабель КГПЭВ 1х2х0,9   ТУ 16. К99–012–2003</t>
  </si>
  <si>
    <t>ОТВОД КРУТОИЗОГНУТЫЙ, ТИП 3D(R=1.5D), БЕСШОВНЫЙ , ПРИВАРНОЙ, ИСПОЛНЕНИЕ 2, С УГЛОМ ПОВОРОТА 45</t>
  </si>
  <si>
    <t>Б/У Греющий кабель</t>
  </si>
  <si>
    <t>Демонтированный кабель ВВГнг 3х4</t>
  </si>
  <si>
    <t>Фланец с шейкой под сварку 26" #150</t>
  </si>
  <si>
    <t>Демонтированный кабель ВВГнг (А)-FRLS 4х2,5</t>
  </si>
  <si>
    <t>Демонтированная аккумуляторная батарея VARTA M-18 12v 180Ah 1000A</t>
  </si>
  <si>
    <t>Кабель ВВГ 4*2,5 (демонтированный)</t>
  </si>
  <si>
    <t>Металлоконструкции для турбогенераторов (запчасти для гарантийной замены)</t>
  </si>
  <si>
    <t>Демонтированный кабель силовой круглый ВВГ 4х6 мм2</t>
  </si>
  <si>
    <t>Б/у Аккумулятор 6 СТ-190</t>
  </si>
  <si>
    <t>Демонтированный провод ПуГВ 1x35</t>
  </si>
  <si>
    <t>Демонтированный кабель КВВБШВ 10*1,5</t>
  </si>
  <si>
    <t>Демонтированный силовой кабель 5х4</t>
  </si>
  <si>
    <t>Демонтированный кабель 12*4*10</t>
  </si>
  <si>
    <t>Б/У Кабель ВВГнг(A)-LS 3х2,5 мм2 / Used Dismantled cable VVGng(A)-LS 3x2,5 mm2</t>
  </si>
  <si>
    <t>Б/У Кабель ВБШвнг(А) 3х4</t>
  </si>
  <si>
    <t>Демонтированный кабель КУИНнг (А)-LS 4х2х1</t>
  </si>
  <si>
    <t>Демонтированный кабель бронированный ВБШвнг  3х10</t>
  </si>
  <si>
    <t>ТРОЙНИК БЕСШОВНЫЙ, ПРИВАРНОЙ,   ПЕРЕХОДНОЙ, С НАРУЖНЫМ ДИАМЕТРОМ МАГИСТРАЛИ 377 И НАРУЖНЫМ ДИАМЕТРОМ ОТВЕТВЛЕНИЯ 325 ММ</t>
  </si>
  <si>
    <t>ТРОЙНИК БЕСШОВНЫЙ, ПРИВАРНОЙ, РАВНОПРОХОДНОЙ С НАРУЖНЫМ ДИАМЕТРОМ  377ММ</t>
  </si>
  <si>
    <t>Тройник бесшовный равнопроходной с наружным диаметром 377мм, из стали 20, исполнение 2, строительная длина L=240 мм, H=240 мм, с толщиной стенки присоединяемых труб 9,0мм</t>
  </si>
  <si>
    <t>Б/У Кабель силовой ВВГ 3*35+1*25</t>
  </si>
  <si>
    <t>Демонтированный кабель ВВГнг-LS 5х4</t>
  </si>
  <si>
    <t>Демонтированный силовой кабель 1х70</t>
  </si>
  <si>
    <t>Штабелер гидравлический ручной MS 1000/1600</t>
  </si>
  <si>
    <t>Демонтированный кабель силовой с медными жилами ВВГ 1х70</t>
  </si>
  <si>
    <t>Демонтированный кабель ВВГнг-LS 3х1,5</t>
  </si>
  <si>
    <t>Демонтированный кабель ВБШВ 4х6</t>
  </si>
  <si>
    <t>CDT Патч-кабель 4-пр., UTP, Stranded, 24AWG, 5e кат,  серый (500м)</t>
  </si>
  <si>
    <t>CDT Патч-кабель 4-пр., UTP, Stranded, 24AWG, 5е кат, красный (500м)</t>
  </si>
  <si>
    <t>Демонтированный силовой кабель ВВГнг(А)-LS 1x240</t>
  </si>
  <si>
    <t>Демонтированный кабель медный 19х1,5 мм2</t>
  </si>
  <si>
    <t>CDT Патч-кабель 4-пр., UTP, Stranded, 24AWG, 5e кат, синий (500м)</t>
  </si>
  <si>
    <t>Демонтированный кабель 19х2,5</t>
  </si>
  <si>
    <t>CDT Патч-кабель 4-пр., UTP, Stranded, 24AWG, 5е кат, зеленый (500м)</t>
  </si>
  <si>
    <t>Демонтированный кабель ВБШвнг 4х25</t>
  </si>
  <si>
    <t>Б/У Кабель силовой 0,4кВ ВБШвнг(А)-LS 4х16</t>
  </si>
  <si>
    <t>Демонтированный кабель 37*1,5</t>
  </si>
  <si>
    <t>Демонтированный кабель ВВГнГ 5х25</t>
  </si>
  <si>
    <t>Демонтированный кабель высоковольтный бронированный медный 3х50 мм2</t>
  </si>
  <si>
    <t>Интерфейсный комплект, Авиационные повторители</t>
  </si>
  <si>
    <t>Автоматический выключатель ACCB15/16/17 (DBV, LR),  3-полюсный, 480V, 30A, #36-00148</t>
  </si>
  <si>
    <t>Реле  ABR1S602B 24V</t>
  </si>
  <si>
    <t>Мотор-редуктор 110 Vdc</t>
  </si>
  <si>
    <t>****Не использовать для заказа****  Конвертер 0-75 мВ в 4-20 мА  AP3 (DM10798/1)</t>
  </si>
  <si>
    <t>****Не использовать для заказа****   Преобразователь пост. тока</t>
  </si>
  <si>
    <t>****Не использовать для заказа****  Преобразователь напряжения пост. тока</t>
  </si>
  <si>
    <t>РАЗЪЕДИНЯЮЩАЯ КОНЦЕВАЯ МУФТА</t>
  </si>
  <si>
    <t>Процессор с памятью 512 кб....</t>
  </si>
  <si>
    <t>****Не использовать для заказа****  Комплект изолирующий для фланца 24 дюйма, класс 150....</t>
  </si>
  <si>
    <t>Набивка сальниковая для Насоса Nijhuis, mod. HGT1-300-525 Ser. № 46127/46130. Установки пожаротушения «Фишкон»</t>
  </si>
  <si>
    <t>Переносной терминал оператора, ж/к дисплей с подсветкой, руссифицированный</t>
  </si>
  <si>
    <t>Модуль процессора F6836</t>
  </si>
  <si>
    <t>Интерфейсный модуль FLN2334</t>
  </si>
  <si>
    <t>Адресный тепловой детектор с контролем скорости повышения температуры TC808E1028M01</t>
  </si>
  <si>
    <t>CA контрольная плата</t>
  </si>
  <si>
    <t>LJ коммуникационная плата</t>
  </si>
  <si>
    <t>AE адресная плата охранно-пожарной сигнализации</t>
  </si>
  <si>
    <t>Комплект изолирующий для стандартного фланца 56" класса 600</t>
  </si>
  <si>
    <t>****Не использовать для заказа****  Комплект изолирующий для стандартного фланца 36" класса 150</t>
  </si>
  <si>
    <t>****Не использовать для заказа****  Полупроводниковый предохранитель 125А</t>
  </si>
  <si>
    <t>****Не использовать для заказа**** Предохранитель 1А, 10х38, 500В</t>
  </si>
  <si>
    <t>****Не использовать для заказа****  Предохранитель 2А, 10х38, 500 В</t>
  </si>
  <si>
    <t>****Не использовать для заказа****  Конвертер +/-2000мВ к 4-20 мА (DM10798/4)</t>
  </si>
  <si>
    <t>****Не использовать для заказа****  Преобразователь напряжения постоянного тока 0-100 В в 4-20 мА  (DM10798/2m)</t>
  </si>
  <si>
    <t>18 СПИРАЛЬНАЯ ПРОКЛАДКА 304SS. ГРАФИТ-ANSI B 16-20 НАРУЖНЫЙ КОЛЬЦЕВОЙ ЦЕНТРАТОР ИЗ УГЛЕРОДИСТОЙ СТАЛИ – ДЛЯ ФЛАНЦЕВ С ПЛОСКИМ ТОРЦОМ КЛАССА 600</t>
  </si>
  <si>
    <t>Комплект редуктора RG5000S для Электропривод, модель RG5000S+NP300-152/72SCL s/n 104259</t>
  </si>
  <si>
    <t>DLN6467A Переходная плата процессорного модуля</t>
  </si>
  <si>
    <t>Овальная спиральная прокладка крышки для шиберной задвижки 6" S 150 RV T2</t>
  </si>
  <si>
    <t>18" СПИРАЛЬНАЯ ПРОКЛАДКА 304SS/GRAPHITE ANSI B16-20 УГЛЕРОД. СТАЛЬ, RF КЛАСС 150</t>
  </si>
  <si>
    <t>Овальная спиральная прокладка крышки для шиберной задвижки 2 1/2" S 150 RV T2</t>
  </si>
  <si>
    <t>Сигнальная лента, красная, шириной 500 мм - TRANSEX STOR</t>
  </si>
  <si>
    <t>База короба Т702, 184х45мм</t>
  </si>
  <si>
    <t>Крышка короба Т-70, длина 2 м</t>
  </si>
  <si>
    <t>Разделительная перегородка Т70, 2м</t>
  </si>
  <si>
    <t>Гильза термоусажив КДЗС-6030 (10шт в уп)</t>
  </si>
  <si>
    <t>Защитная пластмассовая труба не распространяющая горение ЗПТ НГ 40/3,5, чёрная, в бухте, для прокладки ВОЛС</t>
  </si>
  <si>
    <t>МНОГОФУНКЦИОНАЛЬНОЕ РЕЛЕ ЗАЩИТЫ TESYS TMODBUS 0,4-8A 115-230V AC</t>
  </si>
  <si>
    <t>Коробка для панелей Т70, бел.</t>
  </si>
  <si>
    <t>Вертикальная одинарная рамка для вставок Mini-Com</t>
  </si>
  <si>
    <t>Плата токовых входов ECM для многофунукциональных реле SEPAM2000</t>
  </si>
  <si>
    <t>ПК HP 8200 Elite SFF [XY144EA] (Q67 Express, i7-2600 3.4 GHz, 4GB, 500GB, DVD-ROM, Win 7)</t>
  </si>
  <si>
    <t>Вращающееся кресло 'Elegance'</t>
  </si>
  <si>
    <t>Стул ИЗО CHROM черный C-11 б/у</t>
  </si>
  <si>
    <t>Силовые контакты 3P 250A</t>
  </si>
  <si>
    <t>Защитный колодец, для сварных соединений и запаса кабеля</t>
  </si>
  <si>
    <t>Силовые контакты 3P 630A</t>
  </si>
  <si>
    <t>Труба защитная, из полиэтилена не распространяющего горения, номинальным наружным диаметром 40 мм, номинальной толщиной стенки 3.5 мм, черного цвета для прокладки в подземных кабельных лотках</t>
  </si>
  <si>
    <t>КОМПЛЕКТ ПРОКЛАДОК ДАВЛЕНИЯ ДЛЯ C328D10-JLT-JOS-E-45-J</t>
  </si>
  <si>
    <t>Б/У Аккумулятор A602/1650</t>
  </si>
  <si>
    <t>Модуль пожарообнаружения 1801 MS, SES-ENSER (ЭЛЕКТРОННАЯ КАРТА)</t>
  </si>
  <si>
    <t>Датчик пламени SS4-A</t>
  </si>
  <si>
    <t>Лампа Philips Master SON-T PIA Hg-Free 400W E40 (код 200631 15)</t>
  </si>
  <si>
    <t>Лампа Philips Master SON-T PIA Hg-Free 250W E40 (код 200594 15) *******Использовать 1037323**********</t>
  </si>
  <si>
    <t>Лампа Philips Master SON-T PIA Hg-Free 150W E40 (код 200617 15)</t>
  </si>
  <si>
    <t>Алюминий листовой 0,3 мм</t>
  </si>
  <si>
    <t>Модуль (плата) газообнаружения 1810GC Rev 4.1 M38002E4SP, SES-ENSER</t>
  </si>
  <si>
    <t>Труба защитная, устойчивая к ультрафиолетовому излучению, из полиэтилена ПЭ 63 номинальным наружным диаметром 40 мм, номинальной толщиной стенки 3.5 мм, с твердой смазкой, черного цвета, для прокладки по эстакаде</t>
  </si>
  <si>
    <t>EXP-0744</t>
  </si>
  <si>
    <t>EXP-0764</t>
  </si>
  <si>
    <t>EXP-2883</t>
  </si>
  <si>
    <t>EXP-4351</t>
  </si>
  <si>
    <t>EXP-4349</t>
  </si>
  <si>
    <t>EXP-3310</t>
  </si>
  <si>
    <t>EXP-3311</t>
  </si>
  <si>
    <t>EXP-3966</t>
  </si>
  <si>
    <t>EXP-3974</t>
  </si>
  <si>
    <t>EXP-3975</t>
  </si>
  <si>
    <t>EXP-5602</t>
  </si>
  <si>
    <t>S3838</t>
  </si>
  <si>
    <t>EXP-5109</t>
  </si>
  <si>
    <t>M</t>
  </si>
  <si>
    <t>EA</t>
  </si>
  <si>
    <t>KM</t>
  </si>
  <si>
    <t>TN</t>
  </si>
  <si>
    <t>M2</t>
  </si>
  <si>
    <t xml:space="preserve">Cклад обособленного подразделения "Склад Кирилловка в г. Новороссийске" по адресу: РФ, 353960, Краснодарский край, г. Новороссийск, с. Кирилловка, ул. Красная, д.108. </t>
  </si>
  <si>
    <r>
      <rPr>
        <b/>
        <sz val="16"/>
        <color theme="1"/>
        <rFont val="Times New Roman"/>
        <family val="1"/>
        <charset val="204"/>
      </rPr>
      <t>Условия поставки:</t>
    </r>
    <r>
      <rPr>
        <sz val="16"/>
        <color theme="1"/>
        <rFont val="Times New Roman"/>
        <family val="1"/>
        <charset val="204"/>
      </rPr>
      <t xml:space="preserve"> 
Вывоз со склада обособленного подразделения "Склад Кирилловка в г. Новороссийске" по адресу: РФ, 353960, Краснодарский край, г. Новороссийск, с. Кирилловка, ул. Красная, д.108. </t>
    </r>
  </si>
  <si>
    <t>ВЕС меди в 1м</t>
  </si>
  <si>
    <t>30% содерж</t>
  </si>
  <si>
    <t>Вес АКБ</t>
  </si>
  <si>
    <t>Вес лома</t>
  </si>
  <si>
    <t>Закупка №0198-PROC-2025 Реализация электротехнических неликвидных ТМЦ МТ / 
Purchase №0198-PROC-2025 Sales of electrical illiquid inventory items of the MT</t>
  </si>
  <si>
    <t>1. Предложение Покупателя в обязательном порядке должно включать все позиции тендера №0198-PROC-2025 (предложения на часть позиций не будут рассматриваться).
The Buyer's offer must necessarily include all the positions of tender no.0198-PROC-2025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</si>
</sst>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0_ ;\-#,##0.00\ "/>
    <numFmt numFmtId="166" formatCode="_-* #,##0.0\ _₽_-;\-* #,##0.0\ _₽_-;_-* &quot;-&quot;??\ _₽_-;_-@_-"/>
    <numFmt numFmtId="167" formatCode="_-* #,##0.0\ _₽_-;\-* #,##0.0\ _₽_-;_-* &quot;-&quot;?\ _₽_-;_-@_-"/>
  </numFmts>
  <fonts count="1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75">
    <xf numFmtId="0" fontId="0" fillId="0" borderId="0" xfId="0"/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166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2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66" fontId="8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10" fillId="3" borderId="1" xfId="2" applyNumberFormat="1" applyFont="1" applyFill="1" applyBorder="1" applyAlignment="1" applyProtection="1">
      <alignment horizontal="center" vertical="center" wrapText="1"/>
      <protection locked="0"/>
    </xf>
    <xf numFmtId="166" fontId="11" fillId="2" borderId="6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166" fontId="1" fillId="0" borderId="0" xfId="2" applyNumberFormat="1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166" fontId="1" fillId="0" borderId="0" xfId="2" applyNumberFormat="1" applyFont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166" fontId="1" fillId="0" borderId="0" xfId="2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Protection="1"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166" fontId="8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65" fontId="11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166" fontId="4" fillId="2" borderId="1" xfId="2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66" fontId="10" fillId="0" borderId="1" xfId="2" applyNumberFormat="1" applyFont="1" applyFill="1" applyBorder="1" applyAlignment="1" applyProtection="1">
      <alignment horizontal="center" vertical="center" wrapText="1"/>
    </xf>
    <xf numFmtId="166" fontId="10" fillId="0" borderId="6" xfId="2" applyNumberFormat="1" applyFont="1" applyFill="1" applyBorder="1" applyAlignment="1" applyProtection="1">
      <alignment horizontal="center" vertical="center" wrapText="1"/>
    </xf>
    <xf numFmtId="166" fontId="11" fillId="2" borderId="6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3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/>
    </xf>
    <xf numFmtId="166" fontId="1" fillId="0" borderId="0" xfId="0" applyNumberFormat="1" applyFont="1" applyAlignment="1" applyProtection="1">
      <alignment horizontal="left"/>
    </xf>
    <xf numFmtId="164" fontId="1" fillId="0" borderId="0" xfId="0" applyNumberFormat="1" applyFont="1" applyAlignment="1" applyProtection="1">
      <alignment horizontal="left"/>
    </xf>
    <xf numFmtId="167" fontId="1" fillId="0" borderId="0" xfId="0" applyNumberFormat="1" applyFont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locked="0"/>
    </xf>
  </cellXfs>
  <cellStyles count="3">
    <cellStyle name="Normal 4" xfId="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71"/>
  <sheetViews>
    <sheetView tabSelected="1" view="pageBreakPreview" zoomScale="70" zoomScaleNormal="70" zoomScaleSheetLayoutView="70" workbookViewId="0">
      <selection activeCell="A6" sqref="A6:O6"/>
    </sheetView>
  </sheetViews>
  <sheetFormatPr defaultColWidth="9.140625" defaultRowHeight="18.75" x14ac:dyDescent="0.25"/>
  <cols>
    <col min="1" max="1" width="9.140625" style="9"/>
    <col min="2" max="2" width="15.85546875" style="5" customWidth="1"/>
    <col min="3" max="3" width="11.42578125" style="9" customWidth="1"/>
    <col min="4" max="4" width="113.5703125" style="5" customWidth="1"/>
    <col min="5" max="5" width="30.5703125" style="5" hidden="1" customWidth="1"/>
    <col min="6" max="6" width="17.42578125" style="9" customWidth="1"/>
    <col min="7" max="7" width="20.42578125" style="9" bestFit="1" customWidth="1"/>
    <col min="8" max="8" width="23.85546875" style="10" customWidth="1"/>
    <col min="9" max="9" width="26.7109375" style="10" customWidth="1"/>
    <col min="10" max="10" width="27.5703125" style="10" customWidth="1"/>
    <col min="11" max="12" width="23.85546875" style="5" customWidth="1"/>
    <col min="13" max="13" width="22.5703125" style="5" customWidth="1"/>
    <col min="14" max="14" width="18" style="5" customWidth="1"/>
    <col min="15" max="15" width="28" style="5" customWidth="1"/>
    <col min="16" max="16" width="8.85546875" style="13" customWidth="1"/>
    <col min="17" max="19" width="27.28515625" style="13" hidden="1" customWidth="1"/>
    <col min="20" max="23" width="27.28515625" style="13" customWidth="1"/>
    <col min="24" max="56" width="8.85546875" style="13" customWidth="1"/>
    <col min="57" max="16384" width="9.140625" style="5"/>
  </cols>
  <sheetData>
    <row r="1" spans="1:56" ht="20.25" x14ac:dyDescent="0.25">
      <c r="A1" s="1"/>
      <c r="B1" s="2"/>
      <c r="C1" s="1"/>
      <c r="D1" s="2"/>
      <c r="E1" s="2"/>
      <c r="F1" s="1"/>
      <c r="G1" s="1"/>
      <c r="H1" s="3"/>
      <c r="I1" s="3"/>
      <c r="J1" s="3"/>
      <c r="K1" s="2"/>
      <c r="L1" s="2"/>
      <c r="M1" s="2"/>
      <c r="N1" s="2"/>
      <c r="O1" s="2"/>
      <c r="P1" s="27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</row>
    <row r="2" spans="1:56" ht="21" x14ac:dyDescent="0.35">
      <c r="A2" s="66" t="s">
        <v>2</v>
      </c>
      <c r="B2" s="66"/>
      <c r="C2" s="66"/>
      <c r="D2" s="66"/>
      <c r="E2" s="41"/>
      <c r="F2" s="6"/>
      <c r="G2" s="6"/>
      <c r="H2" s="7"/>
      <c r="I2" s="7"/>
      <c r="J2" s="7"/>
      <c r="K2" s="8"/>
      <c r="L2" s="8"/>
      <c r="M2" s="8"/>
      <c r="N2" s="8"/>
      <c r="O2" s="8"/>
      <c r="P2" s="27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</row>
    <row r="3" spans="1:56" ht="20.25" x14ac:dyDescent="0.25">
      <c r="A3" s="70" t="s">
        <v>12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27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 spans="1:56" ht="58.5" customHeight="1" x14ac:dyDescent="0.25">
      <c r="A4" s="70" t="s">
        <v>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27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</row>
    <row r="5" spans="1:56" ht="20.25" x14ac:dyDescent="0.25">
      <c r="A5" s="71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27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</row>
    <row r="6" spans="1:56" ht="20.25" x14ac:dyDescent="0.25">
      <c r="A6" s="72" t="s">
        <v>13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27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</row>
    <row r="7" spans="1:56" ht="60" customHeight="1" x14ac:dyDescent="0.25">
      <c r="A7" s="73" t="s">
        <v>162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27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</row>
    <row r="8" spans="1:56" ht="21" x14ac:dyDescent="0.25">
      <c r="K8" s="57" t="s">
        <v>21</v>
      </c>
      <c r="L8" s="58"/>
      <c r="M8" s="58"/>
      <c r="P8" s="27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</row>
    <row r="9" spans="1:56" ht="99" x14ac:dyDescent="0.25">
      <c r="A9" s="29" t="s">
        <v>7</v>
      </c>
      <c r="B9" s="29" t="s">
        <v>14</v>
      </c>
      <c r="C9" s="29" t="s">
        <v>3</v>
      </c>
      <c r="D9" s="29" t="s">
        <v>4</v>
      </c>
      <c r="E9" s="29" t="s">
        <v>22</v>
      </c>
      <c r="F9" s="29" t="s">
        <v>1</v>
      </c>
      <c r="G9" s="29" t="s">
        <v>8</v>
      </c>
      <c r="H9" s="30" t="s">
        <v>37</v>
      </c>
      <c r="I9" s="30" t="s">
        <v>28</v>
      </c>
      <c r="J9" s="30" t="s">
        <v>20</v>
      </c>
      <c r="K9" s="51" t="s">
        <v>19</v>
      </c>
      <c r="L9" s="51" t="s">
        <v>33</v>
      </c>
      <c r="M9" s="51" t="s">
        <v>34</v>
      </c>
      <c r="N9" s="50" t="s">
        <v>6</v>
      </c>
      <c r="O9" s="50" t="s">
        <v>15</v>
      </c>
      <c r="P9" s="39"/>
      <c r="Q9" s="56" t="s">
        <v>158</v>
      </c>
      <c r="R9" s="56" t="s">
        <v>160</v>
      </c>
      <c r="S9" s="56" t="s">
        <v>161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</row>
    <row r="10" spans="1:56" s="4" customFormat="1" ht="20.25" customHeight="1" x14ac:dyDescent="0.25">
      <c r="A10" s="31">
        <v>1</v>
      </c>
      <c r="B10" s="32">
        <v>1118982</v>
      </c>
      <c r="C10" s="31" t="s">
        <v>27</v>
      </c>
      <c r="D10" s="32" t="s">
        <v>38</v>
      </c>
      <c r="E10" s="33"/>
      <c r="F10" s="34" t="s">
        <v>151</v>
      </c>
      <c r="G10" s="35">
        <v>15</v>
      </c>
      <c r="H10" s="36">
        <v>27</v>
      </c>
      <c r="I10" s="37">
        <f>H10*G10</f>
        <v>405</v>
      </c>
      <c r="J10" s="37">
        <f>H10*1.2*G10</f>
        <v>486</v>
      </c>
      <c r="K10" s="11"/>
      <c r="L10" s="11">
        <f t="shared" ref="L10:L53" si="0">K10*G10</f>
        <v>0</v>
      </c>
      <c r="M10" s="28">
        <f t="shared" ref="M10:M35" si="1">K10*G10*1.2</f>
        <v>0</v>
      </c>
      <c r="N10" s="53" t="s">
        <v>29</v>
      </c>
      <c r="O10" s="63" t="s">
        <v>156</v>
      </c>
      <c r="P10" s="39"/>
      <c r="Q10" s="55">
        <v>8.9200000000000002E-2</v>
      </c>
      <c r="R10" s="55">
        <v>0</v>
      </c>
      <c r="S10" s="55">
        <v>0</v>
      </c>
    </row>
    <row r="11" spans="1:56" s="4" customFormat="1" ht="20.25" x14ac:dyDescent="0.25">
      <c r="A11" s="31">
        <v>2</v>
      </c>
      <c r="B11" s="32">
        <v>1004559</v>
      </c>
      <c r="C11" s="31" t="s">
        <v>27</v>
      </c>
      <c r="D11" s="32" t="s">
        <v>39</v>
      </c>
      <c r="E11" s="33"/>
      <c r="F11" s="34" t="s">
        <v>151</v>
      </c>
      <c r="G11" s="35">
        <v>100</v>
      </c>
      <c r="H11" s="36">
        <v>4</v>
      </c>
      <c r="I11" s="37">
        <f t="shared" ref="I11:I74" si="2">H11*G11</f>
        <v>400</v>
      </c>
      <c r="J11" s="37">
        <f t="shared" ref="J11:J63" si="3">H11*1.2*G11</f>
        <v>480</v>
      </c>
      <c r="K11" s="11"/>
      <c r="L11" s="11">
        <f t="shared" si="0"/>
        <v>0</v>
      </c>
      <c r="M11" s="28">
        <f t="shared" si="1"/>
        <v>0</v>
      </c>
      <c r="N11" s="53" t="s">
        <v>29</v>
      </c>
      <c r="O11" s="64"/>
      <c r="P11" s="39"/>
      <c r="Q11" s="55">
        <v>1.6E-2</v>
      </c>
      <c r="R11" s="55">
        <v>0</v>
      </c>
      <c r="S11" s="55">
        <v>0</v>
      </c>
    </row>
    <row r="12" spans="1:56" s="4" customFormat="1" ht="37.5" x14ac:dyDescent="0.25">
      <c r="A12" s="31">
        <v>3</v>
      </c>
      <c r="B12" s="32" t="s">
        <v>138</v>
      </c>
      <c r="C12" s="31" t="s">
        <v>27</v>
      </c>
      <c r="D12" s="32" t="s">
        <v>40</v>
      </c>
      <c r="E12" s="33"/>
      <c r="F12" s="34" t="s">
        <v>152</v>
      </c>
      <c r="G12" s="35">
        <v>2</v>
      </c>
      <c r="H12" s="36">
        <v>10</v>
      </c>
      <c r="I12" s="37">
        <f t="shared" si="2"/>
        <v>20</v>
      </c>
      <c r="J12" s="37">
        <f t="shared" si="3"/>
        <v>24</v>
      </c>
      <c r="K12" s="11"/>
      <c r="L12" s="11">
        <f t="shared" si="0"/>
        <v>0</v>
      </c>
      <c r="M12" s="28">
        <f t="shared" si="1"/>
        <v>0</v>
      </c>
      <c r="N12" s="53" t="s">
        <v>29</v>
      </c>
      <c r="O12" s="64"/>
      <c r="P12" s="39"/>
      <c r="Q12" s="55">
        <v>0</v>
      </c>
      <c r="R12" s="55">
        <v>0</v>
      </c>
      <c r="S12" s="55">
        <v>40</v>
      </c>
    </row>
    <row r="13" spans="1:56" s="4" customFormat="1" ht="20.25" x14ac:dyDescent="0.25">
      <c r="A13" s="31">
        <v>4</v>
      </c>
      <c r="B13" s="32">
        <v>1078294</v>
      </c>
      <c r="C13" s="31" t="s">
        <v>27</v>
      </c>
      <c r="D13" s="32" t="s">
        <v>41</v>
      </c>
      <c r="E13" s="33"/>
      <c r="F13" s="34" t="s">
        <v>151</v>
      </c>
      <c r="G13" s="35">
        <v>1862.3</v>
      </c>
      <c r="H13" s="36">
        <v>7</v>
      </c>
      <c r="I13" s="37">
        <f t="shared" si="2"/>
        <v>13036.1</v>
      </c>
      <c r="J13" s="37">
        <f t="shared" si="3"/>
        <v>15643.32</v>
      </c>
      <c r="K13" s="11"/>
      <c r="L13" s="11">
        <f t="shared" si="0"/>
        <v>0</v>
      </c>
      <c r="M13" s="28">
        <f t="shared" si="1"/>
        <v>0</v>
      </c>
      <c r="N13" s="53" t="s">
        <v>29</v>
      </c>
      <c r="O13" s="64"/>
      <c r="P13" s="39"/>
      <c r="Q13" s="55">
        <v>8.9999999999999993E-3</v>
      </c>
      <c r="R13" s="55">
        <v>0</v>
      </c>
      <c r="S13" s="55">
        <v>0</v>
      </c>
    </row>
    <row r="14" spans="1:56" s="4" customFormat="1" ht="20.25" x14ac:dyDescent="0.25">
      <c r="A14" s="31">
        <v>5</v>
      </c>
      <c r="B14" s="32">
        <v>1092713</v>
      </c>
      <c r="C14" s="31" t="s">
        <v>27</v>
      </c>
      <c r="D14" s="32" t="s">
        <v>42</v>
      </c>
      <c r="E14" s="33"/>
      <c r="F14" s="34" t="s">
        <v>151</v>
      </c>
      <c r="G14" s="35">
        <v>20.3</v>
      </c>
      <c r="H14" s="36">
        <v>27</v>
      </c>
      <c r="I14" s="37">
        <f t="shared" si="2"/>
        <v>548.1</v>
      </c>
      <c r="J14" s="37">
        <f t="shared" si="3"/>
        <v>657.72</v>
      </c>
      <c r="K14" s="11"/>
      <c r="L14" s="11">
        <f t="shared" si="0"/>
        <v>0</v>
      </c>
      <c r="M14" s="28">
        <f t="shared" si="1"/>
        <v>0</v>
      </c>
      <c r="N14" s="53" t="s">
        <v>29</v>
      </c>
      <c r="O14" s="64"/>
      <c r="P14" s="39"/>
      <c r="Q14" s="55">
        <v>0.10704000000000002</v>
      </c>
      <c r="R14" s="55">
        <v>0</v>
      </c>
      <c r="S14" s="55">
        <v>0</v>
      </c>
    </row>
    <row r="15" spans="1:56" s="4" customFormat="1" ht="20.25" x14ac:dyDescent="0.25">
      <c r="A15" s="31">
        <v>6</v>
      </c>
      <c r="B15" s="32">
        <v>1024228</v>
      </c>
      <c r="C15" s="31" t="s">
        <v>27</v>
      </c>
      <c r="D15" s="32" t="s">
        <v>43</v>
      </c>
      <c r="E15" s="33"/>
      <c r="F15" s="34" t="s">
        <v>152</v>
      </c>
      <c r="G15" s="35">
        <v>8</v>
      </c>
      <c r="H15" s="36">
        <v>1892</v>
      </c>
      <c r="I15" s="37">
        <f t="shared" si="2"/>
        <v>15136</v>
      </c>
      <c r="J15" s="37">
        <f t="shared" si="3"/>
        <v>18163.2</v>
      </c>
      <c r="K15" s="11"/>
      <c r="L15" s="11">
        <f t="shared" si="0"/>
        <v>0</v>
      </c>
      <c r="M15" s="28">
        <f t="shared" si="1"/>
        <v>0</v>
      </c>
      <c r="N15" s="53" t="s">
        <v>29</v>
      </c>
      <c r="O15" s="64"/>
      <c r="P15" s="39"/>
      <c r="Q15" s="55">
        <v>0</v>
      </c>
      <c r="R15" s="55">
        <v>0</v>
      </c>
      <c r="S15" s="55">
        <v>60</v>
      </c>
    </row>
    <row r="16" spans="1:56" s="4" customFormat="1" ht="20.25" x14ac:dyDescent="0.25">
      <c r="A16" s="31">
        <v>7</v>
      </c>
      <c r="B16" s="32">
        <v>1103661</v>
      </c>
      <c r="C16" s="31" t="s">
        <v>27</v>
      </c>
      <c r="D16" s="32" t="s">
        <v>44</v>
      </c>
      <c r="E16" s="33"/>
      <c r="F16" s="34" t="s">
        <v>151</v>
      </c>
      <c r="G16" s="35">
        <v>27.3</v>
      </c>
      <c r="H16" s="36">
        <v>103</v>
      </c>
      <c r="I16" s="37">
        <f t="shared" si="2"/>
        <v>2811.9</v>
      </c>
      <c r="J16" s="37">
        <f t="shared" si="3"/>
        <v>3374.2799999999997</v>
      </c>
      <c r="K16" s="11"/>
      <c r="L16" s="11">
        <f t="shared" si="0"/>
        <v>0</v>
      </c>
      <c r="M16" s="28">
        <f t="shared" si="1"/>
        <v>0</v>
      </c>
      <c r="N16" s="53" t="s">
        <v>29</v>
      </c>
      <c r="O16" s="64"/>
      <c r="P16" s="39"/>
      <c r="Q16" s="55">
        <v>8.9199999999999988E-2</v>
      </c>
      <c r="R16" s="55">
        <v>0</v>
      </c>
      <c r="S16" s="55">
        <v>0</v>
      </c>
    </row>
    <row r="17" spans="1:19" s="4" customFormat="1" ht="20.25" x14ac:dyDescent="0.25">
      <c r="A17" s="31">
        <v>8</v>
      </c>
      <c r="B17" s="32">
        <v>1108063</v>
      </c>
      <c r="C17" s="31" t="s">
        <v>27</v>
      </c>
      <c r="D17" s="32" t="s">
        <v>45</v>
      </c>
      <c r="E17" s="33"/>
      <c r="F17" s="34" t="s">
        <v>152</v>
      </c>
      <c r="G17" s="35">
        <v>2</v>
      </c>
      <c r="H17" s="36">
        <v>822</v>
      </c>
      <c r="I17" s="37">
        <f t="shared" si="2"/>
        <v>1644</v>
      </c>
      <c r="J17" s="37">
        <f t="shared" si="3"/>
        <v>1972.8</v>
      </c>
      <c r="K17" s="11"/>
      <c r="L17" s="11">
        <f t="shared" si="0"/>
        <v>0</v>
      </c>
      <c r="M17" s="28">
        <f t="shared" si="1"/>
        <v>0</v>
      </c>
      <c r="N17" s="53" t="s">
        <v>29</v>
      </c>
      <c r="O17" s="64"/>
      <c r="P17" s="39"/>
      <c r="Q17" s="55">
        <v>0</v>
      </c>
      <c r="R17" s="55">
        <v>40</v>
      </c>
      <c r="S17" s="55">
        <v>0</v>
      </c>
    </row>
    <row r="18" spans="1:19" s="4" customFormat="1" ht="20.25" x14ac:dyDescent="0.25">
      <c r="A18" s="31">
        <v>9</v>
      </c>
      <c r="B18" s="32">
        <v>1076925</v>
      </c>
      <c r="C18" s="31" t="s">
        <v>27</v>
      </c>
      <c r="D18" s="32" t="s">
        <v>46</v>
      </c>
      <c r="E18" s="33"/>
      <c r="F18" s="34" t="s">
        <v>151</v>
      </c>
      <c r="G18" s="35">
        <v>36.6</v>
      </c>
      <c r="H18" s="36">
        <v>27</v>
      </c>
      <c r="I18" s="37">
        <f t="shared" si="2"/>
        <v>988.2</v>
      </c>
      <c r="J18" s="37">
        <f t="shared" si="3"/>
        <v>1185.8399999999999</v>
      </c>
      <c r="K18" s="11"/>
      <c r="L18" s="11">
        <f t="shared" si="0"/>
        <v>0</v>
      </c>
      <c r="M18" s="28">
        <f t="shared" si="1"/>
        <v>0</v>
      </c>
      <c r="N18" s="53" t="s">
        <v>29</v>
      </c>
      <c r="O18" s="64"/>
      <c r="P18" s="39"/>
      <c r="Q18" s="55">
        <v>8.9199999999999988E-2</v>
      </c>
      <c r="R18" s="55">
        <v>0</v>
      </c>
      <c r="S18" s="55">
        <v>0</v>
      </c>
    </row>
    <row r="19" spans="1:19" s="4" customFormat="1" ht="20.25" x14ac:dyDescent="0.25">
      <c r="A19" s="31">
        <v>10</v>
      </c>
      <c r="B19" s="32">
        <v>1019031</v>
      </c>
      <c r="C19" s="31" t="s">
        <v>27</v>
      </c>
      <c r="D19" s="32" t="s">
        <v>47</v>
      </c>
      <c r="E19" s="33"/>
      <c r="F19" s="34" t="s">
        <v>152</v>
      </c>
      <c r="G19" s="35">
        <v>2</v>
      </c>
      <c r="H19" s="36">
        <v>14537</v>
      </c>
      <c r="I19" s="37">
        <f t="shared" si="2"/>
        <v>29074</v>
      </c>
      <c r="J19" s="37">
        <f t="shared" si="3"/>
        <v>34888.799999999996</v>
      </c>
      <c r="K19" s="11"/>
      <c r="L19" s="11">
        <f t="shared" si="0"/>
        <v>0</v>
      </c>
      <c r="M19" s="28">
        <f t="shared" si="1"/>
        <v>0</v>
      </c>
      <c r="N19" s="53" t="s">
        <v>29</v>
      </c>
      <c r="O19" s="64"/>
      <c r="P19" s="39"/>
      <c r="Q19" s="55">
        <v>0</v>
      </c>
      <c r="R19" s="55">
        <v>0</v>
      </c>
      <c r="S19" s="55">
        <v>100</v>
      </c>
    </row>
    <row r="20" spans="1:19" s="4" customFormat="1" ht="20.25" x14ac:dyDescent="0.25">
      <c r="A20" s="31">
        <v>11</v>
      </c>
      <c r="B20" s="32">
        <v>1112129</v>
      </c>
      <c r="C20" s="31" t="s">
        <v>27</v>
      </c>
      <c r="D20" s="32" t="s">
        <v>48</v>
      </c>
      <c r="E20" s="33"/>
      <c r="F20" s="34" t="s">
        <v>151</v>
      </c>
      <c r="G20" s="35">
        <v>18</v>
      </c>
      <c r="H20" s="36">
        <v>51</v>
      </c>
      <c r="I20" s="37">
        <f t="shared" si="2"/>
        <v>918</v>
      </c>
      <c r="J20" s="37">
        <f t="shared" si="3"/>
        <v>1101.5999999999999</v>
      </c>
      <c r="K20" s="11"/>
      <c r="L20" s="11">
        <f t="shared" si="0"/>
        <v>0</v>
      </c>
      <c r="M20" s="28">
        <f t="shared" si="1"/>
        <v>0</v>
      </c>
      <c r="N20" s="53" t="s">
        <v>29</v>
      </c>
      <c r="O20" s="64"/>
      <c r="P20" s="39"/>
      <c r="Q20" s="55">
        <v>0.21408000000000002</v>
      </c>
      <c r="R20" s="55">
        <v>0</v>
      </c>
      <c r="S20" s="55">
        <v>0</v>
      </c>
    </row>
    <row r="21" spans="1:19" s="4" customFormat="1" ht="20.25" x14ac:dyDescent="0.25">
      <c r="A21" s="31">
        <v>12</v>
      </c>
      <c r="B21" s="32">
        <v>1115607</v>
      </c>
      <c r="C21" s="31" t="s">
        <v>27</v>
      </c>
      <c r="D21" s="32" t="s">
        <v>49</v>
      </c>
      <c r="E21" s="33"/>
      <c r="F21" s="34" t="s">
        <v>152</v>
      </c>
      <c r="G21" s="35">
        <v>4</v>
      </c>
      <c r="H21" s="36">
        <v>924</v>
      </c>
      <c r="I21" s="37">
        <f t="shared" si="2"/>
        <v>3696</v>
      </c>
      <c r="J21" s="37">
        <f t="shared" si="3"/>
        <v>4435.2</v>
      </c>
      <c r="K21" s="11"/>
      <c r="L21" s="11">
        <f t="shared" si="0"/>
        <v>0</v>
      </c>
      <c r="M21" s="28">
        <f t="shared" si="1"/>
        <v>0</v>
      </c>
      <c r="N21" s="53" t="s">
        <v>29</v>
      </c>
      <c r="O21" s="64"/>
      <c r="P21" s="39"/>
      <c r="Q21" s="55">
        <v>0</v>
      </c>
      <c r="R21" s="55">
        <v>80</v>
      </c>
      <c r="S21" s="55">
        <v>0</v>
      </c>
    </row>
    <row r="22" spans="1:19" s="4" customFormat="1" ht="20.25" x14ac:dyDescent="0.25">
      <c r="A22" s="31">
        <v>13</v>
      </c>
      <c r="B22" s="32">
        <v>1116923</v>
      </c>
      <c r="C22" s="31" t="s">
        <v>27</v>
      </c>
      <c r="D22" s="32" t="s">
        <v>50</v>
      </c>
      <c r="E22" s="33"/>
      <c r="F22" s="34" t="s">
        <v>151</v>
      </c>
      <c r="G22" s="35">
        <v>13</v>
      </c>
      <c r="H22" s="36">
        <v>77</v>
      </c>
      <c r="I22" s="37">
        <f t="shared" si="2"/>
        <v>1001</v>
      </c>
      <c r="J22" s="37">
        <f t="shared" si="3"/>
        <v>1201.1999999999998</v>
      </c>
      <c r="K22" s="11"/>
      <c r="L22" s="11">
        <f t="shared" si="0"/>
        <v>0</v>
      </c>
      <c r="M22" s="28">
        <f t="shared" si="1"/>
        <v>0</v>
      </c>
      <c r="N22" s="53" t="s">
        <v>29</v>
      </c>
      <c r="O22" s="64"/>
      <c r="P22" s="39"/>
      <c r="Q22" s="55">
        <v>0.31219999999999998</v>
      </c>
      <c r="R22" s="55">
        <v>0</v>
      </c>
      <c r="S22" s="55">
        <v>0</v>
      </c>
    </row>
    <row r="23" spans="1:19" s="4" customFormat="1" ht="20.25" x14ac:dyDescent="0.25">
      <c r="A23" s="31">
        <v>14</v>
      </c>
      <c r="B23" s="32">
        <v>1118962</v>
      </c>
      <c r="C23" s="31" t="s">
        <v>27</v>
      </c>
      <c r="D23" s="32" t="s">
        <v>51</v>
      </c>
      <c r="E23" s="33"/>
      <c r="F23" s="34" t="s">
        <v>151</v>
      </c>
      <c r="G23" s="35">
        <v>61.2</v>
      </c>
      <c r="H23" s="36">
        <v>41</v>
      </c>
      <c r="I23" s="37">
        <f t="shared" si="2"/>
        <v>2509.2000000000003</v>
      </c>
      <c r="J23" s="37">
        <f t="shared" si="3"/>
        <v>3011.04</v>
      </c>
      <c r="K23" s="11"/>
      <c r="L23" s="11">
        <f t="shared" si="0"/>
        <v>0</v>
      </c>
      <c r="M23" s="28">
        <f t="shared" si="1"/>
        <v>0</v>
      </c>
      <c r="N23" s="53" t="s">
        <v>29</v>
      </c>
      <c r="O23" s="64"/>
      <c r="P23" s="39"/>
      <c r="Q23" s="55">
        <v>0.1338</v>
      </c>
      <c r="R23" s="55">
        <v>0</v>
      </c>
      <c r="S23" s="55">
        <v>0</v>
      </c>
    </row>
    <row r="24" spans="1:19" s="4" customFormat="1" ht="20.25" x14ac:dyDescent="0.25">
      <c r="A24" s="31">
        <v>15</v>
      </c>
      <c r="B24" s="32">
        <v>1118385</v>
      </c>
      <c r="C24" s="31" t="s">
        <v>27</v>
      </c>
      <c r="D24" s="32" t="s">
        <v>52</v>
      </c>
      <c r="E24" s="33"/>
      <c r="F24" s="34" t="s">
        <v>151</v>
      </c>
      <c r="G24" s="35">
        <v>47.7</v>
      </c>
      <c r="H24" s="36">
        <v>43</v>
      </c>
      <c r="I24" s="37">
        <f t="shared" si="2"/>
        <v>2051.1</v>
      </c>
      <c r="J24" s="37">
        <f t="shared" si="3"/>
        <v>2461.3200000000002</v>
      </c>
      <c r="K24" s="11"/>
      <c r="L24" s="11">
        <f t="shared" si="0"/>
        <v>0</v>
      </c>
      <c r="M24" s="28">
        <f t="shared" si="1"/>
        <v>0</v>
      </c>
      <c r="N24" s="53" t="s">
        <v>29</v>
      </c>
      <c r="O24" s="64"/>
      <c r="P24" s="39"/>
      <c r="Q24" s="55">
        <v>0.17840000000000006</v>
      </c>
      <c r="R24" s="55">
        <v>0</v>
      </c>
      <c r="S24" s="55">
        <v>0</v>
      </c>
    </row>
    <row r="25" spans="1:19" s="4" customFormat="1" ht="20.25" x14ac:dyDescent="0.25">
      <c r="A25" s="31">
        <v>16</v>
      </c>
      <c r="B25" s="32">
        <v>1118986</v>
      </c>
      <c r="C25" s="31" t="s">
        <v>27</v>
      </c>
      <c r="D25" s="32" t="s">
        <v>53</v>
      </c>
      <c r="E25" s="33"/>
      <c r="F25" s="34" t="s">
        <v>151</v>
      </c>
      <c r="G25" s="35">
        <v>70</v>
      </c>
      <c r="H25" s="36">
        <v>130</v>
      </c>
      <c r="I25" s="37">
        <f t="shared" si="2"/>
        <v>9100</v>
      </c>
      <c r="J25" s="37">
        <f t="shared" si="3"/>
        <v>10920</v>
      </c>
      <c r="K25" s="11"/>
      <c r="L25" s="11">
        <f t="shared" si="0"/>
        <v>0</v>
      </c>
      <c r="M25" s="28">
        <f t="shared" si="1"/>
        <v>0</v>
      </c>
      <c r="N25" s="53" t="s">
        <v>29</v>
      </c>
      <c r="O25" s="64"/>
      <c r="P25" s="39"/>
      <c r="Q25" s="55">
        <v>0.14000000000000001</v>
      </c>
      <c r="R25" s="55">
        <v>0</v>
      </c>
      <c r="S25" s="55">
        <v>0</v>
      </c>
    </row>
    <row r="26" spans="1:19" s="4" customFormat="1" ht="20.25" x14ac:dyDescent="0.25">
      <c r="A26" s="31">
        <v>17</v>
      </c>
      <c r="B26" s="32">
        <v>1072624</v>
      </c>
      <c r="C26" s="31" t="s">
        <v>27</v>
      </c>
      <c r="D26" s="32" t="s">
        <v>54</v>
      </c>
      <c r="E26" s="33"/>
      <c r="F26" s="34" t="s">
        <v>151</v>
      </c>
      <c r="G26" s="35">
        <v>130.19999999999999</v>
      </c>
      <c r="H26" s="36">
        <v>15</v>
      </c>
      <c r="I26" s="37">
        <f t="shared" si="2"/>
        <v>1952.9999999999998</v>
      </c>
      <c r="J26" s="37">
        <f t="shared" si="3"/>
        <v>2343.6</v>
      </c>
      <c r="K26" s="11"/>
      <c r="L26" s="11">
        <f t="shared" si="0"/>
        <v>0</v>
      </c>
      <c r="M26" s="28">
        <f t="shared" si="1"/>
        <v>0</v>
      </c>
      <c r="N26" s="53" t="s">
        <v>29</v>
      </c>
      <c r="O26" s="64"/>
      <c r="P26" s="39"/>
      <c r="Q26" s="55">
        <v>6.6899999999999987E-2</v>
      </c>
      <c r="R26" s="55">
        <v>0</v>
      </c>
      <c r="S26" s="55">
        <v>0</v>
      </c>
    </row>
    <row r="27" spans="1:19" s="4" customFormat="1" ht="20.25" x14ac:dyDescent="0.25">
      <c r="A27" s="31">
        <v>18</v>
      </c>
      <c r="B27" s="32">
        <v>1055954</v>
      </c>
      <c r="C27" s="31" t="s">
        <v>27</v>
      </c>
      <c r="D27" s="32" t="s">
        <v>55</v>
      </c>
      <c r="E27" s="33"/>
      <c r="F27" s="34" t="s">
        <v>151</v>
      </c>
      <c r="G27" s="35">
        <v>93</v>
      </c>
      <c r="H27" s="36">
        <v>9</v>
      </c>
      <c r="I27" s="37">
        <f t="shared" si="2"/>
        <v>837</v>
      </c>
      <c r="J27" s="37">
        <f t="shared" si="3"/>
        <v>1004.3999999999999</v>
      </c>
      <c r="K27" s="11"/>
      <c r="L27" s="11">
        <f t="shared" si="0"/>
        <v>0</v>
      </c>
      <c r="M27" s="28">
        <f t="shared" si="1"/>
        <v>0</v>
      </c>
      <c r="N27" s="53" t="s">
        <v>29</v>
      </c>
      <c r="O27" s="64"/>
      <c r="P27" s="39"/>
      <c r="Q27" s="55">
        <v>0.10704000000000002</v>
      </c>
      <c r="R27" s="55">
        <v>0</v>
      </c>
      <c r="S27" s="55">
        <v>0</v>
      </c>
    </row>
    <row r="28" spans="1:19" s="4" customFormat="1" ht="20.25" x14ac:dyDescent="0.25">
      <c r="A28" s="31">
        <v>19</v>
      </c>
      <c r="B28" s="32">
        <v>1103662</v>
      </c>
      <c r="C28" s="31" t="s">
        <v>27</v>
      </c>
      <c r="D28" s="32" t="s">
        <v>56</v>
      </c>
      <c r="E28" s="33"/>
      <c r="F28" s="34" t="s">
        <v>151</v>
      </c>
      <c r="G28" s="35">
        <v>141</v>
      </c>
      <c r="H28" s="36">
        <v>21</v>
      </c>
      <c r="I28" s="37">
        <f t="shared" si="2"/>
        <v>2961</v>
      </c>
      <c r="J28" s="37">
        <f t="shared" si="3"/>
        <v>3553.2</v>
      </c>
      <c r="K28" s="11"/>
      <c r="L28" s="11">
        <f t="shared" si="0"/>
        <v>0</v>
      </c>
      <c r="M28" s="28">
        <f t="shared" si="1"/>
        <v>0</v>
      </c>
      <c r="N28" s="53" t="s">
        <v>29</v>
      </c>
      <c r="O28" s="64"/>
      <c r="P28" s="39"/>
      <c r="Q28" s="55">
        <v>7.1360000000000021E-2</v>
      </c>
      <c r="R28" s="55">
        <v>0</v>
      </c>
      <c r="S28" s="55">
        <v>0</v>
      </c>
    </row>
    <row r="29" spans="1:19" s="4" customFormat="1" ht="20.25" x14ac:dyDescent="0.25">
      <c r="A29" s="31">
        <v>20</v>
      </c>
      <c r="B29" s="32">
        <v>1118961</v>
      </c>
      <c r="C29" s="31" t="s">
        <v>27</v>
      </c>
      <c r="D29" s="32" t="s">
        <v>57</v>
      </c>
      <c r="E29" s="33"/>
      <c r="F29" s="34" t="s">
        <v>151</v>
      </c>
      <c r="G29" s="35">
        <v>55</v>
      </c>
      <c r="H29" s="36">
        <v>58.01</v>
      </c>
      <c r="I29" s="37">
        <f t="shared" si="2"/>
        <v>3190.5499999999997</v>
      </c>
      <c r="J29" s="37">
        <f t="shared" si="3"/>
        <v>3828.66</v>
      </c>
      <c r="K29" s="11"/>
      <c r="L29" s="11">
        <f t="shared" si="0"/>
        <v>0</v>
      </c>
      <c r="M29" s="28">
        <f t="shared" si="1"/>
        <v>0</v>
      </c>
      <c r="N29" s="53" t="s">
        <v>29</v>
      </c>
      <c r="O29" s="64"/>
      <c r="P29" s="39"/>
      <c r="Q29" s="55">
        <v>0.26759999999999995</v>
      </c>
      <c r="R29" s="55">
        <v>0</v>
      </c>
      <c r="S29" s="55">
        <v>0</v>
      </c>
    </row>
    <row r="30" spans="1:19" s="4" customFormat="1" ht="37.5" x14ac:dyDescent="0.25">
      <c r="A30" s="31">
        <v>21</v>
      </c>
      <c r="B30" s="32" t="s">
        <v>139</v>
      </c>
      <c r="C30" s="31" t="s">
        <v>27</v>
      </c>
      <c r="D30" s="32" t="s">
        <v>58</v>
      </c>
      <c r="E30" s="33"/>
      <c r="F30" s="34" t="s">
        <v>152</v>
      </c>
      <c r="G30" s="35">
        <v>4</v>
      </c>
      <c r="H30" s="36">
        <v>4794</v>
      </c>
      <c r="I30" s="37">
        <f t="shared" si="2"/>
        <v>19176</v>
      </c>
      <c r="J30" s="37">
        <f t="shared" si="3"/>
        <v>23011.200000000001</v>
      </c>
      <c r="K30" s="11"/>
      <c r="L30" s="11">
        <f t="shared" si="0"/>
        <v>0</v>
      </c>
      <c r="M30" s="28">
        <f t="shared" si="1"/>
        <v>0</v>
      </c>
      <c r="N30" s="53" t="s">
        <v>29</v>
      </c>
      <c r="O30" s="64"/>
      <c r="P30" s="39"/>
      <c r="Q30" s="55">
        <v>0</v>
      </c>
      <c r="R30" s="55">
        <v>0</v>
      </c>
      <c r="S30" s="55">
        <v>400</v>
      </c>
    </row>
    <row r="31" spans="1:19" s="4" customFormat="1" ht="37.5" x14ac:dyDescent="0.25">
      <c r="A31" s="31">
        <v>22</v>
      </c>
      <c r="B31" s="32" t="s">
        <v>140</v>
      </c>
      <c r="C31" s="31" t="s">
        <v>27</v>
      </c>
      <c r="D31" s="32" t="s">
        <v>59</v>
      </c>
      <c r="E31" s="33"/>
      <c r="F31" s="34" t="s">
        <v>152</v>
      </c>
      <c r="G31" s="35">
        <v>8</v>
      </c>
      <c r="H31" s="36">
        <v>4794</v>
      </c>
      <c r="I31" s="37">
        <f t="shared" si="2"/>
        <v>38352</v>
      </c>
      <c r="J31" s="37">
        <f t="shared" si="3"/>
        <v>46022.400000000001</v>
      </c>
      <c r="K31" s="11"/>
      <c r="L31" s="11">
        <f t="shared" si="0"/>
        <v>0</v>
      </c>
      <c r="M31" s="28">
        <f t="shared" si="1"/>
        <v>0</v>
      </c>
      <c r="N31" s="53" t="s">
        <v>29</v>
      </c>
      <c r="O31" s="64"/>
      <c r="P31" s="39"/>
      <c r="Q31" s="55">
        <v>0</v>
      </c>
      <c r="R31" s="55">
        <v>0</v>
      </c>
      <c r="S31" s="55">
        <v>400</v>
      </c>
    </row>
    <row r="32" spans="1:19" s="4" customFormat="1" ht="56.25" x14ac:dyDescent="0.25">
      <c r="A32" s="31">
        <v>23</v>
      </c>
      <c r="B32" s="32" t="s">
        <v>141</v>
      </c>
      <c r="C32" s="31" t="s">
        <v>27</v>
      </c>
      <c r="D32" s="32" t="s">
        <v>60</v>
      </c>
      <c r="E32" s="33"/>
      <c r="F32" s="34" t="s">
        <v>152</v>
      </c>
      <c r="G32" s="35">
        <v>6</v>
      </c>
      <c r="H32" s="36">
        <v>4794</v>
      </c>
      <c r="I32" s="37">
        <f t="shared" si="2"/>
        <v>28764</v>
      </c>
      <c r="J32" s="37">
        <f t="shared" si="3"/>
        <v>34516.800000000003</v>
      </c>
      <c r="K32" s="11"/>
      <c r="L32" s="11">
        <f t="shared" si="0"/>
        <v>0</v>
      </c>
      <c r="M32" s="28">
        <f t="shared" si="1"/>
        <v>0</v>
      </c>
      <c r="N32" s="53" t="s">
        <v>29</v>
      </c>
      <c r="O32" s="64"/>
      <c r="P32" s="39"/>
      <c r="Q32" s="55">
        <v>0</v>
      </c>
      <c r="R32" s="55">
        <v>0</v>
      </c>
      <c r="S32" s="55">
        <v>420</v>
      </c>
    </row>
    <row r="33" spans="1:19" s="4" customFormat="1" ht="20.25" x14ac:dyDescent="0.25">
      <c r="A33" s="31">
        <v>24</v>
      </c>
      <c r="B33" s="32">
        <v>1100587</v>
      </c>
      <c r="C33" s="31" t="s">
        <v>27</v>
      </c>
      <c r="D33" s="32" t="s">
        <v>61</v>
      </c>
      <c r="E33" s="33"/>
      <c r="F33" s="34" t="s">
        <v>151</v>
      </c>
      <c r="G33" s="35">
        <v>18</v>
      </c>
      <c r="H33" s="36">
        <v>285</v>
      </c>
      <c r="I33" s="37">
        <f t="shared" si="2"/>
        <v>5130</v>
      </c>
      <c r="J33" s="37">
        <f t="shared" si="3"/>
        <v>6156</v>
      </c>
      <c r="K33" s="11"/>
      <c r="L33" s="11">
        <f t="shared" si="0"/>
        <v>0</v>
      </c>
      <c r="M33" s="28">
        <f t="shared" si="1"/>
        <v>0</v>
      </c>
      <c r="N33" s="53" t="s">
        <v>29</v>
      </c>
      <c r="O33" s="64"/>
      <c r="P33" s="39"/>
      <c r="Q33" s="55">
        <v>1.159</v>
      </c>
      <c r="R33" s="55">
        <v>0</v>
      </c>
      <c r="S33" s="55">
        <v>0</v>
      </c>
    </row>
    <row r="34" spans="1:19" s="4" customFormat="1" ht="56.25" x14ac:dyDescent="0.25">
      <c r="A34" s="31">
        <v>25</v>
      </c>
      <c r="B34" s="32" t="s">
        <v>142</v>
      </c>
      <c r="C34" s="31" t="s">
        <v>27</v>
      </c>
      <c r="D34" s="32" t="s">
        <v>60</v>
      </c>
      <c r="E34" s="33"/>
      <c r="F34" s="34" t="s">
        <v>152</v>
      </c>
      <c r="G34" s="35">
        <v>8</v>
      </c>
      <c r="H34" s="36">
        <v>4794</v>
      </c>
      <c r="I34" s="37">
        <f t="shared" si="2"/>
        <v>38352</v>
      </c>
      <c r="J34" s="37">
        <f t="shared" si="3"/>
        <v>46022.400000000001</v>
      </c>
      <c r="K34" s="11"/>
      <c r="L34" s="11">
        <f t="shared" si="0"/>
        <v>0</v>
      </c>
      <c r="M34" s="28">
        <f t="shared" si="1"/>
        <v>0</v>
      </c>
      <c r="N34" s="53" t="s">
        <v>29</v>
      </c>
      <c r="O34" s="64"/>
      <c r="P34" s="39"/>
      <c r="Q34" s="55">
        <v>0</v>
      </c>
      <c r="R34" s="55">
        <v>0</v>
      </c>
      <c r="S34" s="55">
        <v>640</v>
      </c>
    </row>
    <row r="35" spans="1:19" s="4" customFormat="1" ht="20.25" x14ac:dyDescent="0.25">
      <c r="A35" s="31">
        <v>26</v>
      </c>
      <c r="B35" s="32">
        <v>1080533</v>
      </c>
      <c r="C35" s="31" t="s">
        <v>27</v>
      </c>
      <c r="D35" s="32" t="s">
        <v>62</v>
      </c>
      <c r="E35" s="33"/>
      <c r="F35" s="34" t="s">
        <v>151</v>
      </c>
      <c r="G35" s="35">
        <v>138.9</v>
      </c>
      <c r="H35" s="36">
        <v>48</v>
      </c>
      <c r="I35" s="37">
        <f t="shared" si="2"/>
        <v>6667.2000000000007</v>
      </c>
      <c r="J35" s="37">
        <f t="shared" si="3"/>
        <v>8000.6399999999994</v>
      </c>
      <c r="K35" s="11"/>
      <c r="L35" s="11">
        <f t="shared" si="0"/>
        <v>0</v>
      </c>
      <c r="M35" s="28">
        <f t="shared" si="1"/>
        <v>0</v>
      </c>
      <c r="N35" s="53" t="s">
        <v>29</v>
      </c>
      <c r="O35" s="64"/>
      <c r="P35" s="39"/>
      <c r="Q35" s="55">
        <v>0.17840000000000006</v>
      </c>
      <c r="R35" s="55">
        <v>0</v>
      </c>
      <c r="S35" s="55">
        <v>0</v>
      </c>
    </row>
    <row r="36" spans="1:19" s="4" customFormat="1" ht="20.25" x14ac:dyDescent="0.25">
      <c r="A36" s="31">
        <v>27</v>
      </c>
      <c r="B36" s="32">
        <v>1118386</v>
      </c>
      <c r="C36" s="31" t="s">
        <v>27</v>
      </c>
      <c r="D36" s="32" t="s">
        <v>63</v>
      </c>
      <c r="E36" s="33"/>
      <c r="F36" s="34" t="s">
        <v>151</v>
      </c>
      <c r="G36" s="35">
        <v>50</v>
      </c>
      <c r="H36" s="36">
        <v>168</v>
      </c>
      <c r="I36" s="37">
        <f t="shared" si="2"/>
        <v>8400</v>
      </c>
      <c r="J36" s="37">
        <f t="shared" si="3"/>
        <v>10080</v>
      </c>
      <c r="K36" s="11"/>
      <c r="L36" s="11">
        <f t="shared" si="0"/>
        <v>0</v>
      </c>
      <c r="M36" s="28">
        <f t="shared" ref="M36:M53" si="4">K36*G36*1.2</f>
        <v>0</v>
      </c>
      <c r="N36" s="53" t="s">
        <v>29</v>
      </c>
      <c r="O36" s="64"/>
      <c r="P36" s="39"/>
      <c r="Q36" s="55">
        <v>0.62439999999999984</v>
      </c>
      <c r="R36" s="55">
        <v>0</v>
      </c>
      <c r="S36" s="55">
        <v>0</v>
      </c>
    </row>
    <row r="37" spans="1:19" s="4" customFormat="1" ht="20.25" x14ac:dyDescent="0.25">
      <c r="A37" s="31">
        <v>28</v>
      </c>
      <c r="B37" s="32">
        <v>1095447</v>
      </c>
      <c r="C37" s="31" t="s">
        <v>27</v>
      </c>
      <c r="D37" s="32" t="s">
        <v>64</v>
      </c>
      <c r="E37" s="33"/>
      <c r="F37" s="35" t="s">
        <v>152</v>
      </c>
      <c r="G37" s="35">
        <v>1</v>
      </c>
      <c r="H37" s="36">
        <v>22578</v>
      </c>
      <c r="I37" s="37">
        <f t="shared" si="2"/>
        <v>22578</v>
      </c>
      <c r="J37" s="37">
        <f t="shared" si="3"/>
        <v>27093.599999999999</v>
      </c>
      <c r="K37" s="11"/>
      <c r="L37" s="11">
        <f t="shared" si="0"/>
        <v>0</v>
      </c>
      <c r="M37" s="28">
        <f t="shared" si="4"/>
        <v>0</v>
      </c>
      <c r="N37" s="53" t="s">
        <v>29</v>
      </c>
      <c r="O37" s="64"/>
      <c r="P37" s="39"/>
      <c r="Q37" s="55">
        <v>0</v>
      </c>
      <c r="R37" s="55">
        <v>0</v>
      </c>
      <c r="S37" s="55">
        <v>0</v>
      </c>
    </row>
    <row r="38" spans="1:19" s="4" customFormat="1" ht="20.25" x14ac:dyDescent="0.25">
      <c r="A38" s="31">
        <v>29</v>
      </c>
      <c r="B38" s="32">
        <v>1118963</v>
      </c>
      <c r="C38" s="31" t="s">
        <v>27</v>
      </c>
      <c r="D38" s="32" t="s">
        <v>65</v>
      </c>
      <c r="E38" s="33"/>
      <c r="F38" s="35" t="s">
        <v>151</v>
      </c>
      <c r="G38" s="35">
        <v>69</v>
      </c>
      <c r="H38" s="36">
        <v>151</v>
      </c>
      <c r="I38" s="37">
        <f t="shared" si="2"/>
        <v>10419</v>
      </c>
      <c r="J38" s="37">
        <f t="shared" si="3"/>
        <v>12502.8</v>
      </c>
      <c r="K38" s="11"/>
      <c r="L38" s="11">
        <f t="shared" si="0"/>
        <v>0</v>
      </c>
      <c r="M38" s="28">
        <f t="shared" si="4"/>
        <v>0</v>
      </c>
      <c r="N38" s="53" t="s">
        <v>29</v>
      </c>
      <c r="O38" s="64"/>
      <c r="P38" s="39"/>
      <c r="Q38" s="55">
        <v>0.62439999999999984</v>
      </c>
      <c r="R38" s="55">
        <v>0</v>
      </c>
      <c r="S38" s="55">
        <v>0</v>
      </c>
    </row>
    <row r="39" spans="1:19" s="4" customFormat="1" ht="20.25" x14ac:dyDescent="0.25">
      <c r="A39" s="31">
        <v>30</v>
      </c>
      <c r="B39" s="32">
        <v>1099673</v>
      </c>
      <c r="C39" s="31" t="s">
        <v>27</v>
      </c>
      <c r="D39" s="32" t="s">
        <v>66</v>
      </c>
      <c r="E39" s="33"/>
      <c r="F39" s="35" t="s">
        <v>151</v>
      </c>
      <c r="G39" s="35">
        <v>1345.2</v>
      </c>
      <c r="H39" s="36">
        <v>9.01</v>
      </c>
      <c r="I39" s="37">
        <f t="shared" si="2"/>
        <v>12120.252</v>
      </c>
      <c r="J39" s="37">
        <f t="shared" si="3"/>
        <v>14544.3024</v>
      </c>
      <c r="K39" s="11"/>
      <c r="L39" s="11">
        <f t="shared" si="0"/>
        <v>0</v>
      </c>
      <c r="M39" s="28">
        <f t="shared" si="4"/>
        <v>0</v>
      </c>
      <c r="N39" s="53" t="s">
        <v>29</v>
      </c>
      <c r="O39" s="64"/>
      <c r="P39" s="39"/>
      <c r="Q39" s="55">
        <v>4.0140000000000002E-2</v>
      </c>
      <c r="R39" s="55">
        <v>0</v>
      </c>
      <c r="S39" s="55">
        <v>0</v>
      </c>
    </row>
    <row r="40" spans="1:19" s="4" customFormat="1" ht="20.25" x14ac:dyDescent="0.25">
      <c r="A40" s="31">
        <v>31</v>
      </c>
      <c r="B40" s="32">
        <v>1095311</v>
      </c>
      <c r="C40" s="31" t="s">
        <v>27</v>
      </c>
      <c r="D40" s="32" t="s">
        <v>67</v>
      </c>
      <c r="E40" s="33"/>
      <c r="F40" s="35" t="s">
        <v>153</v>
      </c>
      <c r="G40" s="35">
        <v>0.41499999999999998</v>
      </c>
      <c r="H40" s="36">
        <v>64</v>
      </c>
      <c r="I40" s="37">
        <f t="shared" si="2"/>
        <v>26.56</v>
      </c>
      <c r="J40" s="37">
        <f t="shared" si="3"/>
        <v>31.871999999999996</v>
      </c>
      <c r="K40" s="11"/>
      <c r="L40" s="11">
        <f t="shared" si="0"/>
        <v>0</v>
      </c>
      <c r="M40" s="28">
        <f t="shared" si="4"/>
        <v>0</v>
      </c>
      <c r="N40" s="53" t="s">
        <v>29</v>
      </c>
      <c r="O40" s="64"/>
      <c r="P40" s="39"/>
      <c r="Q40" s="55">
        <v>214.07999999999998</v>
      </c>
      <c r="R40" s="55">
        <v>0</v>
      </c>
      <c r="S40" s="55">
        <v>0</v>
      </c>
    </row>
    <row r="41" spans="1:19" s="4" customFormat="1" ht="20.25" x14ac:dyDescent="0.25">
      <c r="A41" s="31">
        <v>32</v>
      </c>
      <c r="B41" s="32">
        <v>1010378</v>
      </c>
      <c r="C41" s="31" t="s">
        <v>27</v>
      </c>
      <c r="D41" s="32" t="s">
        <v>68</v>
      </c>
      <c r="E41" s="33"/>
      <c r="F41" s="35" t="s">
        <v>151</v>
      </c>
      <c r="G41" s="35">
        <v>1160</v>
      </c>
      <c r="H41" s="36">
        <v>4</v>
      </c>
      <c r="I41" s="37">
        <f t="shared" si="2"/>
        <v>4640</v>
      </c>
      <c r="J41" s="37">
        <f t="shared" si="3"/>
        <v>5568</v>
      </c>
      <c r="K41" s="11"/>
      <c r="L41" s="11">
        <f t="shared" si="0"/>
        <v>0</v>
      </c>
      <c r="M41" s="28">
        <f t="shared" si="4"/>
        <v>0</v>
      </c>
      <c r="N41" s="53" t="s">
        <v>29</v>
      </c>
      <c r="O41" s="64"/>
      <c r="P41" s="39"/>
      <c r="Q41" s="55">
        <v>0.14000000000000001</v>
      </c>
      <c r="R41" s="55">
        <v>0</v>
      </c>
      <c r="S41" s="55">
        <v>0</v>
      </c>
    </row>
    <row r="42" spans="1:19" s="4" customFormat="1" ht="20.25" x14ac:dyDescent="0.25">
      <c r="A42" s="31">
        <v>33</v>
      </c>
      <c r="B42" s="32">
        <v>1010373</v>
      </c>
      <c r="C42" s="31" t="s">
        <v>27</v>
      </c>
      <c r="D42" s="32" t="s">
        <v>69</v>
      </c>
      <c r="E42" s="33"/>
      <c r="F42" s="35" t="s">
        <v>151</v>
      </c>
      <c r="G42" s="35">
        <v>1220</v>
      </c>
      <c r="H42" s="36">
        <v>4</v>
      </c>
      <c r="I42" s="37">
        <f t="shared" si="2"/>
        <v>4880</v>
      </c>
      <c r="J42" s="37">
        <f t="shared" si="3"/>
        <v>5856</v>
      </c>
      <c r="K42" s="11"/>
      <c r="L42" s="11">
        <f t="shared" si="0"/>
        <v>0</v>
      </c>
      <c r="M42" s="28">
        <f t="shared" si="4"/>
        <v>0</v>
      </c>
      <c r="N42" s="53" t="s">
        <v>29</v>
      </c>
      <c r="O42" s="64"/>
      <c r="P42" s="39"/>
      <c r="Q42" s="55">
        <v>0.14000000000000001</v>
      </c>
      <c r="R42" s="55">
        <v>0</v>
      </c>
      <c r="S42" s="55">
        <v>0</v>
      </c>
    </row>
    <row r="43" spans="1:19" s="4" customFormat="1" ht="20.25" x14ac:dyDescent="0.25">
      <c r="A43" s="31">
        <v>34</v>
      </c>
      <c r="B43" s="32">
        <v>1116922</v>
      </c>
      <c r="C43" s="31" t="s">
        <v>27</v>
      </c>
      <c r="D43" s="32" t="s">
        <v>70</v>
      </c>
      <c r="E43" s="33"/>
      <c r="F43" s="35" t="s">
        <v>151</v>
      </c>
      <c r="G43" s="35">
        <v>106</v>
      </c>
      <c r="H43" s="36">
        <v>505</v>
      </c>
      <c r="I43" s="37">
        <f t="shared" si="2"/>
        <v>53530</v>
      </c>
      <c r="J43" s="37">
        <f t="shared" si="3"/>
        <v>64236</v>
      </c>
      <c r="K43" s="11"/>
      <c r="L43" s="11">
        <f t="shared" si="0"/>
        <v>0</v>
      </c>
      <c r="M43" s="28">
        <f t="shared" si="4"/>
        <v>0</v>
      </c>
      <c r="N43" s="53" t="s">
        <v>29</v>
      </c>
      <c r="O43" s="64"/>
      <c r="P43" s="39"/>
      <c r="Q43" s="55">
        <v>2.1407999999999996</v>
      </c>
      <c r="R43" s="55">
        <v>0</v>
      </c>
      <c r="S43" s="55">
        <v>0</v>
      </c>
    </row>
    <row r="44" spans="1:19" s="4" customFormat="1" ht="20.25" x14ac:dyDescent="0.25">
      <c r="A44" s="31">
        <v>35</v>
      </c>
      <c r="B44" s="32">
        <v>1104698</v>
      </c>
      <c r="C44" s="31" t="s">
        <v>27</v>
      </c>
      <c r="D44" s="32" t="s">
        <v>71</v>
      </c>
      <c r="E44" s="33"/>
      <c r="F44" s="35" t="s">
        <v>151</v>
      </c>
      <c r="G44" s="35">
        <v>1016</v>
      </c>
      <c r="H44" s="36">
        <v>72</v>
      </c>
      <c r="I44" s="37">
        <f t="shared" si="2"/>
        <v>73152</v>
      </c>
      <c r="J44" s="37">
        <f t="shared" si="3"/>
        <v>87782.399999999994</v>
      </c>
      <c r="K44" s="11"/>
      <c r="L44" s="11">
        <f t="shared" si="0"/>
        <v>0</v>
      </c>
      <c r="M44" s="28">
        <f t="shared" si="4"/>
        <v>0</v>
      </c>
      <c r="N44" s="53" t="s">
        <v>29</v>
      </c>
      <c r="O44" s="64"/>
      <c r="P44" s="39"/>
      <c r="Q44" s="55">
        <v>0.25422</v>
      </c>
      <c r="R44" s="55">
        <v>0</v>
      </c>
      <c r="S44" s="55">
        <v>0</v>
      </c>
    </row>
    <row r="45" spans="1:19" s="4" customFormat="1" ht="20.25" x14ac:dyDescent="0.25">
      <c r="A45" s="31">
        <v>36</v>
      </c>
      <c r="B45" s="32">
        <v>1010372</v>
      </c>
      <c r="C45" s="31" t="s">
        <v>27</v>
      </c>
      <c r="D45" s="32" t="s">
        <v>72</v>
      </c>
      <c r="E45" s="33"/>
      <c r="F45" s="35" t="s">
        <v>151</v>
      </c>
      <c r="G45" s="35">
        <v>2135</v>
      </c>
      <c r="H45" s="36">
        <v>4</v>
      </c>
      <c r="I45" s="37">
        <f t="shared" si="2"/>
        <v>8540</v>
      </c>
      <c r="J45" s="37">
        <f t="shared" si="3"/>
        <v>10248</v>
      </c>
      <c r="K45" s="11"/>
      <c r="L45" s="11">
        <f t="shared" si="0"/>
        <v>0</v>
      </c>
      <c r="M45" s="28">
        <f t="shared" si="4"/>
        <v>0</v>
      </c>
      <c r="N45" s="53" t="s">
        <v>29</v>
      </c>
      <c r="O45" s="64"/>
      <c r="P45" s="39"/>
      <c r="Q45" s="55">
        <v>0.14000000000000001</v>
      </c>
      <c r="R45" s="55">
        <v>0</v>
      </c>
      <c r="S45" s="55">
        <v>0</v>
      </c>
    </row>
    <row r="46" spans="1:19" s="4" customFormat="1" ht="20.25" x14ac:dyDescent="0.25">
      <c r="A46" s="31">
        <v>37</v>
      </c>
      <c r="B46" s="32">
        <v>3006251</v>
      </c>
      <c r="C46" s="31" t="s">
        <v>27</v>
      </c>
      <c r="D46" s="32" t="s">
        <v>73</v>
      </c>
      <c r="E46" s="33"/>
      <c r="F46" s="35" t="s">
        <v>151</v>
      </c>
      <c r="G46" s="35">
        <v>579</v>
      </c>
      <c r="H46" s="36">
        <v>116</v>
      </c>
      <c r="I46" s="37">
        <f t="shared" si="2"/>
        <v>67164</v>
      </c>
      <c r="J46" s="37">
        <f t="shared" si="3"/>
        <v>80596.799999999988</v>
      </c>
      <c r="K46" s="11"/>
      <c r="L46" s="11">
        <f t="shared" si="0"/>
        <v>0</v>
      </c>
      <c r="M46" s="28">
        <f t="shared" si="4"/>
        <v>0</v>
      </c>
      <c r="N46" s="53" t="s">
        <v>29</v>
      </c>
      <c r="O46" s="64"/>
      <c r="P46" s="39"/>
      <c r="Q46" s="55">
        <v>0.42369999999999997</v>
      </c>
      <c r="R46" s="55">
        <v>0</v>
      </c>
      <c r="S46" s="55">
        <v>0</v>
      </c>
    </row>
    <row r="47" spans="1:19" s="4" customFormat="1" ht="20.25" x14ac:dyDescent="0.25">
      <c r="A47" s="31">
        <v>38</v>
      </c>
      <c r="B47" s="32">
        <v>1010376</v>
      </c>
      <c r="C47" s="31" t="s">
        <v>27</v>
      </c>
      <c r="D47" s="32" t="s">
        <v>74</v>
      </c>
      <c r="E47" s="33"/>
      <c r="F47" s="35" t="s">
        <v>151</v>
      </c>
      <c r="G47" s="35">
        <v>2745</v>
      </c>
      <c r="H47" s="36">
        <v>4</v>
      </c>
      <c r="I47" s="37">
        <f t="shared" si="2"/>
        <v>10980</v>
      </c>
      <c r="J47" s="37">
        <f t="shared" si="3"/>
        <v>13176</v>
      </c>
      <c r="K47" s="11"/>
      <c r="L47" s="11">
        <f t="shared" si="0"/>
        <v>0</v>
      </c>
      <c r="M47" s="28">
        <f t="shared" si="4"/>
        <v>0</v>
      </c>
      <c r="N47" s="53" t="s">
        <v>29</v>
      </c>
      <c r="O47" s="64"/>
      <c r="P47" s="39"/>
      <c r="Q47" s="55">
        <v>0.14000000000000001</v>
      </c>
      <c r="R47" s="55">
        <v>0</v>
      </c>
      <c r="S47" s="55">
        <v>0</v>
      </c>
    </row>
    <row r="48" spans="1:19" s="4" customFormat="1" ht="20.25" x14ac:dyDescent="0.25">
      <c r="A48" s="31">
        <v>39</v>
      </c>
      <c r="B48" s="32">
        <v>1118960</v>
      </c>
      <c r="C48" s="31" t="s">
        <v>27</v>
      </c>
      <c r="D48" s="32" t="s">
        <v>75</v>
      </c>
      <c r="E48" s="33"/>
      <c r="F48" s="35" t="s">
        <v>151</v>
      </c>
      <c r="G48" s="35">
        <v>305</v>
      </c>
      <c r="H48" s="36">
        <v>265</v>
      </c>
      <c r="I48" s="37">
        <f t="shared" si="2"/>
        <v>80825</v>
      </c>
      <c r="J48" s="37">
        <f t="shared" si="3"/>
        <v>96990</v>
      </c>
      <c r="K48" s="11"/>
      <c r="L48" s="11">
        <f t="shared" si="0"/>
        <v>0</v>
      </c>
      <c r="M48" s="28">
        <f t="shared" si="4"/>
        <v>0</v>
      </c>
      <c r="N48" s="53" t="s">
        <v>29</v>
      </c>
      <c r="O48" s="64"/>
      <c r="P48" s="39"/>
      <c r="Q48" s="55">
        <v>0.89200000000000013</v>
      </c>
      <c r="R48" s="55">
        <v>0</v>
      </c>
      <c r="S48" s="55">
        <v>0</v>
      </c>
    </row>
    <row r="49" spans="1:19" s="4" customFormat="1" ht="20.25" x14ac:dyDescent="0.25">
      <c r="A49" s="31">
        <v>40</v>
      </c>
      <c r="B49" s="32">
        <v>1071094</v>
      </c>
      <c r="C49" s="31" t="s">
        <v>27</v>
      </c>
      <c r="D49" s="32" t="s">
        <v>76</v>
      </c>
      <c r="E49" s="33"/>
      <c r="F49" s="35" t="s">
        <v>151</v>
      </c>
      <c r="G49" s="35">
        <v>557</v>
      </c>
      <c r="H49" s="36">
        <v>136</v>
      </c>
      <c r="I49" s="37">
        <f t="shared" si="2"/>
        <v>75752</v>
      </c>
      <c r="J49" s="37">
        <f t="shared" si="3"/>
        <v>90902.399999999994</v>
      </c>
      <c r="K49" s="11"/>
      <c r="L49" s="11">
        <f t="shared" si="0"/>
        <v>0</v>
      </c>
      <c r="M49" s="28">
        <f t="shared" si="4"/>
        <v>0</v>
      </c>
      <c r="N49" s="53" t="s">
        <v>29</v>
      </c>
      <c r="O49" s="64"/>
      <c r="P49" s="39"/>
      <c r="Q49" s="55">
        <v>0.57088000000000017</v>
      </c>
      <c r="R49" s="55">
        <v>0</v>
      </c>
      <c r="S49" s="55">
        <v>0</v>
      </c>
    </row>
    <row r="50" spans="1:19" s="4" customFormat="1" ht="20.25" x14ac:dyDescent="0.25">
      <c r="A50" s="31">
        <v>41</v>
      </c>
      <c r="B50" s="32">
        <v>1117408</v>
      </c>
      <c r="C50" s="31" t="s">
        <v>27</v>
      </c>
      <c r="D50" s="32" t="s">
        <v>35</v>
      </c>
      <c r="E50" s="33"/>
      <c r="F50" s="35" t="s">
        <v>151</v>
      </c>
      <c r="G50" s="35">
        <v>572</v>
      </c>
      <c r="H50" s="36">
        <v>235</v>
      </c>
      <c r="I50" s="37">
        <f t="shared" si="2"/>
        <v>134420</v>
      </c>
      <c r="J50" s="37">
        <f t="shared" si="3"/>
        <v>161304</v>
      </c>
      <c r="K50" s="11"/>
      <c r="L50" s="11">
        <f t="shared" si="0"/>
        <v>0</v>
      </c>
      <c r="M50" s="28">
        <f t="shared" si="4"/>
        <v>0</v>
      </c>
      <c r="N50" s="53" t="s">
        <v>29</v>
      </c>
      <c r="O50" s="64"/>
      <c r="P50" s="39"/>
      <c r="Q50" s="55">
        <v>0.78049999999999986</v>
      </c>
      <c r="R50" s="55">
        <v>0</v>
      </c>
      <c r="S50" s="55">
        <v>0</v>
      </c>
    </row>
    <row r="51" spans="1:19" s="4" customFormat="1" ht="20.25" x14ac:dyDescent="0.25">
      <c r="A51" s="31">
        <v>42</v>
      </c>
      <c r="B51" s="32">
        <v>1118972</v>
      </c>
      <c r="C51" s="31" t="s">
        <v>27</v>
      </c>
      <c r="D51" s="32" t="s">
        <v>77</v>
      </c>
      <c r="E51" s="33"/>
      <c r="F51" s="35" t="s">
        <v>151</v>
      </c>
      <c r="G51" s="35">
        <v>1055</v>
      </c>
      <c r="H51" s="36">
        <v>135</v>
      </c>
      <c r="I51" s="37">
        <f t="shared" si="2"/>
        <v>142425</v>
      </c>
      <c r="J51" s="37">
        <f t="shared" si="3"/>
        <v>170910</v>
      </c>
      <c r="K51" s="11"/>
      <c r="L51" s="11">
        <f t="shared" si="0"/>
        <v>0</v>
      </c>
      <c r="M51" s="28">
        <f t="shared" si="4"/>
        <v>0</v>
      </c>
      <c r="N51" s="53" t="s">
        <v>29</v>
      </c>
      <c r="O51" s="64"/>
      <c r="P51" s="39"/>
      <c r="Q51" s="55">
        <v>0.49506000000000006</v>
      </c>
      <c r="R51" s="55">
        <v>0</v>
      </c>
      <c r="S51" s="55">
        <v>0</v>
      </c>
    </row>
    <row r="52" spans="1:19" s="4" customFormat="1" ht="20.25" x14ac:dyDescent="0.25">
      <c r="A52" s="31">
        <v>43</v>
      </c>
      <c r="B52" s="32">
        <v>1105585</v>
      </c>
      <c r="C52" s="31" t="s">
        <v>27</v>
      </c>
      <c r="D52" s="32" t="s">
        <v>78</v>
      </c>
      <c r="E52" s="33"/>
      <c r="F52" s="35" t="s">
        <v>151</v>
      </c>
      <c r="G52" s="35">
        <v>539</v>
      </c>
      <c r="H52" s="36">
        <v>260</v>
      </c>
      <c r="I52" s="37">
        <f t="shared" si="2"/>
        <v>140140</v>
      </c>
      <c r="J52" s="37">
        <f t="shared" si="3"/>
        <v>168168</v>
      </c>
      <c r="K52" s="11"/>
      <c r="L52" s="11">
        <f t="shared" si="0"/>
        <v>0</v>
      </c>
      <c r="M52" s="28">
        <f t="shared" si="4"/>
        <v>0</v>
      </c>
      <c r="N52" s="53" t="s">
        <v>29</v>
      </c>
      <c r="O52" s="64"/>
      <c r="P52" s="39"/>
      <c r="Q52" s="55">
        <v>1.1150000000000002</v>
      </c>
      <c r="R52" s="55">
        <v>0</v>
      </c>
      <c r="S52" s="55">
        <v>0</v>
      </c>
    </row>
    <row r="53" spans="1:19" s="4" customFormat="1" ht="20.25" x14ac:dyDescent="0.25">
      <c r="A53" s="31">
        <v>44</v>
      </c>
      <c r="B53" s="32">
        <v>1117423</v>
      </c>
      <c r="C53" s="31" t="s">
        <v>27</v>
      </c>
      <c r="D53" s="32" t="s">
        <v>36</v>
      </c>
      <c r="E53" s="33"/>
      <c r="F53" s="35" t="s">
        <v>154</v>
      </c>
      <c r="G53" s="35">
        <v>0.98199999999999998</v>
      </c>
      <c r="H53" s="36">
        <v>143432.43</v>
      </c>
      <c r="I53" s="37">
        <f t="shared" si="2"/>
        <v>140850.64625999998</v>
      </c>
      <c r="J53" s="37">
        <f t="shared" si="3"/>
        <v>169020.77551199999</v>
      </c>
      <c r="K53" s="11"/>
      <c r="L53" s="11">
        <f t="shared" si="0"/>
        <v>0</v>
      </c>
      <c r="M53" s="28">
        <f t="shared" si="4"/>
        <v>0</v>
      </c>
      <c r="N53" s="53" t="s">
        <v>29</v>
      </c>
      <c r="O53" s="64"/>
      <c r="P53" s="39"/>
      <c r="Q53" s="55">
        <v>0.52</v>
      </c>
      <c r="R53" s="55">
        <v>0</v>
      </c>
      <c r="S53" s="55">
        <v>0</v>
      </c>
    </row>
    <row r="54" spans="1:19" s="4" customFormat="1" ht="20.25" x14ac:dyDescent="0.25">
      <c r="A54" s="31">
        <v>45</v>
      </c>
      <c r="B54" s="32">
        <v>1120892</v>
      </c>
      <c r="C54" s="31" t="s">
        <v>27</v>
      </c>
      <c r="D54" s="32" t="s">
        <v>79</v>
      </c>
      <c r="E54" s="33" t="s">
        <v>23</v>
      </c>
      <c r="F54" s="34" t="s">
        <v>154</v>
      </c>
      <c r="G54" s="35">
        <v>1.006</v>
      </c>
      <c r="H54" s="36">
        <v>143435.01999999999</v>
      </c>
      <c r="I54" s="37">
        <f t="shared" si="2"/>
        <v>144295.63011999999</v>
      </c>
      <c r="J54" s="37">
        <f t="shared" ref="J54:J59" si="5">H54*1.2*G54</f>
        <v>173154.75614399998</v>
      </c>
      <c r="K54" s="11"/>
      <c r="L54" s="11">
        <f t="shared" ref="L54:L59" si="6">K54*G54</f>
        <v>0</v>
      </c>
      <c r="M54" s="28">
        <f t="shared" ref="M54:M59" si="7">K54*G54*1.2</f>
        <v>0</v>
      </c>
      <c r="N54" s="53" t="s">
        <v>29</v>
      </c>
      <c r="O54" s="64"/>
      <c r="P54" s="39"/>
      <c r="Q54" s="55" t="s">
        <v>159</v>
      </c>
      <c r="R54" s="55">
        <v>0</v>
      </c>
      <c r="S54" s="55">
        <v>0</v>
      </c>
    </row>
    <row r="55" spans="1:19" s="4" customFormat="1" ht="20.25" x14ac:dyDescent="0.25">
      <c r="A55" s="31">
        <v>46</v>
      </c>
      <c r="B55" s="32">
        <v>1000166</v>
      </c>
      <c r="C55" s="31" t="s">
        <v>27</v>
      </c>
      <c r="D55" s="32" t="s">
        <v>80</v>
      </c>
      <c r="E55" s="33"/>
      <c r="F55" s="34" t="s">
        <v>152</v>
      </c>
      <c r="G55" s="35">
        <v>8</v>
      </c>
      <c r="H55" s="36">
        <v>2002</v>
      </c>
      <c r="I55" s="37">
        <f t="shared" si="2"/>
        <v>16016</v>
      </c>
      <c r="J55" s="37">
        <f t="shared" si="5"/>
        <v>19219.2</v>
      </c>
      <c r="K55" s="11"/>
      <c r="L55" s="11">
        <f t="shared" si="6"/>
        <v>0</v>
      </c>
      <c r="M55" s="28">
        <f t="shared" si="7"/>
        <v>0</v>
      </c>
      <c r="N55" s="53" t="s">
        <v>29</v>
      </c>
      <c r="O55" s="64"/>
      <c r="P55" s="39"/>
      <c r="Q55" s="55">
        <v>0</v>
      </c>
      <c r="R55" s="55">
        <v>0</v>
      </c>
      <c r="S55" s="55">
        <v>0</v>
      </c>
    </row>
    <row r="56" spans="1:19" s="4" customFormat="1" ht="20.25" x14ac:dyDescent="0.25">
      <c r="A56" s="31">
        <v>47</v>
      </c>
      <c r="B56" s="32">
        <v>1000242</v>
      </c>
      <c r="C56" s="31" t="s">
        <v>27</v>
      </c>
      <c r="D56" s="32" t="s">
        <v>81</v>
      </c>
      <c r="E56" s="33"/>
      <c r="F56" s="34" t="s">
        <v>152</v>
      </c>
      <c r="G56" s="35">
        <v>39</v>
      </c>
      <c r="H56" s="36">
        <v>492</v>
      </c>
      <c r="I56" s="37">
        <f t="shared" si="2"/>
        <v>19188</v>
      </c>
      <c r="J56" s="37">
        <f t="shared" si="5"/>
        <v>23025.599999999999</v>
      </c>
      <c r="K56" s="11"/>
      <c r="L56" s="11">
        <f t="shared" si="6"/>
        <v>0</v>
      </c>
      <c r="M56" s="28">
        <f t="shared" si="7"/>
        <v>0</v>
      </c>
      <c r="N56" s="53" t="s">
        <v>29</v>
      </c>
      <c r="O56" s="64"/>
      <c r="P56" s="39"/>
      <c r="Q56" s="55">
        <v>0</v>
      </c>
      <c r="R56" s="55">
        <v>0</v>
      </c>
      <c r="S56" s="55">
        <v>0</v>
      </c>
    </row>
    <row r="57" spans="1:19" s="4" customFormat="1" ht="20.25" x14ac:dyDescent="0.25">
      <c r="A57" s="31">
        <v>48</v>
      </c>
      <c r="B57" s="32">
        <v>1000264</v>
      </c>
      <c r="C57" s="31" t="s">
        <v>27</v>
      </c>
      <c r="D57" s="32" t="s">
        <v>82</v>
      </c>
      <c r="E57" s="33"/>
      <c r="F57" s="34" t="s">
        <v>152</v>
      </c>
      <c r="G57" s="35">
        <v>39</v>
      </c>
      <c r="H57" s="36">
        <v>273</v>
      </c>
      <c r="I57" s="37">
        <f t="shared" si="2"/>
        <v>10647</v>
      </c>
      <c r="J57" s="37">
        <f t="shared" si="5"/>
        <v>12776.399999999998</v>
      </c>
      <c r="K57" s="11"/>
      <c r="L57" s="11">
        <f t="shared" si="6"/>
        <v>0</v>
      </c>
      <c r="M57" s="28">
        <f t="shared" si="7"/>
        <v>0</v>
      </c>
      <c r="N57" s="53" t="s">
        <v>29</v>
      </c>
      <c r="O57" s="64"/>
      <c r="P57" s="39"/>
      <c r="Q57" s="55">
        <v>0</v>
      </c>
      <c r="R57" s="55">
        <v>0</v>
      </c>
      <c r="S57" s="55">
        <v>0</v>
      </c>
    </row>
    <row r="58" spans="1:19" s="4" customFormat="1" ht="20.25" x14ac:dyDescent="0.25">
      <c r="A58" s="31">
        <v>49</v>
      </c>
      <c r="B58" s="32">
        <v>1000446</v>
      </c>
      <c r="C58" s="31" t="s">
        <v>27</v>
      </c>
      <c r="D58" s="32" t="s">
        <v>83</v>
      </c>
      <c r="E58" s="33"/>
      <c r="F58" s="34" t="s">
        <v>152</v>
      </c>
      <c r="G58" s="35">
        <v>3</v>
      </c>
      <c r="H58" s="36">
        <v>6260</v>
      </c>
      <c r="I58" s="37">
        <f t="shared" si="2"/>
        <v>18780</v>
      </c>
      <c r="J58" s="37">
        <f t="shared" si="5"/>
        <v>22536</v>
      </c>
      <c r="K58" s="11"/>
      <c r="L58" s="11">
        <f t="shared" si="6"/>
        <v>0</v>
      </c>
      <c r="M58" s="28">
        <f t="shared" si="7"/>
        <v>0</v>
      </c>
      <c r="N58" s="53" t="s">
        <v>29</v>
      </c>
      <c r="O58" s="64"/>
      <c r="P58" s="39"/>
      <c r="Q58" s="55">
        <v>0</v>
      </c>
      <c r="R58" s="55">
        <v>0</v>
      </c>
      <c r="S58" s="55">
        <v>0</v>
      </c>
    </row>
    <row r="59" spans="1:19" s="4" customFormat="1" ht="20.25" x14ac:dyDescent="0.25">
      <c r="A59" s="31">
        <v>50</v>
      </c>
      <c r="B59" s="32">
        <v>1000526</v>
      </c>
      <c r="C59" s="31" t="s">
        <v>27</v>
      </c>
      <c r="D59" s="32" t="s">
        <v>84</v>
      </c>
      <c r="E59" s="33"/>
      <c r="F59" s="34" t="s">
        <v>152</v>
      </c>
      <c r="G59" s="35">
        <v>31</v>
      </c>
      <c r="H59" s="36">
        <v>640</v>
      </c>
      <c r="I59" s="37">
        <f t="shared" si="2"/>
        <v>19840</v>
      </c>
      <c r="J59" s="37">
        <f t="shared" si="5"/>
        <v>23808</v>
      </c>
      <c r="K59" s="11"/>
      <c r="L59" s="11">
        <f t="shared" si="6"/>
        <v>0</v>
      </c>
      <c r="M59" s="28">
        <f t="shared" si="7"/>
        <v>0</v>
      </c>
      <c r="N59" s="53" t="s">
        <v>29</v>
      </c>
      <c r="O59" s="64"/>
      <c r="P59" s="39"/>
      <c r="Q59" s="55">
        <v>0</v>
      </c>
      <c r="R59" s="55">
        <v>0</v>
      </c>
      <c r="S59" s="55">
        <v>0</v>
      </c>
    </row>
    <row r="60" spans="1:19" s="54" customFormat="1" ht="20.25" x14ac:dyDescent="0.25">
      <c r="A60" s="31">
        <v>51</v>
      </c>
      <c r="B60" s="32">
        <v>1000527</v>
      </c>
      <c r="C60" s="31" t="s">
        <v>27</v>
      </c>
      <c r="D60" s="32" t="s">
        <v>85</v>
      </c>
      <c r="E60" s="33"/>
      <c r="F60" s="35" t="s">
        <v>152</v>
      </c>
      <c r="G60" s="35">
        <v>10</v>
      </c>
      <c r="H60" s="36">
        <v>671</v>
      </c>
      <c r="I60" s="37">
        <f t="shared" si="2"/>
        <v>6710</v>
      </c>
      <c r="J60" s="37">
        <f t="shared" si="3"/>
        <v>8051.9999999999991</v>
      </c>
      <c r="K60" s="11"/>
      <c r="L60" s="11">
        <f t="shared" ref="L60:L115" si="8">K60*G60</f>
        <v>0</v>
      </c>
      <c r="M60" s="28">
        <f t="shared" ref="M60:M115" si="9">K60*G60*1.2</f>
        <v>0</v>
      </c>
      <c r="N60" s="53" t="s">
        <v>29</v>
      </c>
      <c r="O60" s="64"/>
      <c r="P60" s="39"/>
      <c r="Q60" s="55">
        <v>0</v>
      </c>
      <c r="R60" s="55">
        <v>0</v>
      </c>
      <c r="S60" s="55">
        <v>0</v>
      </c>
    </row>
    <row r="61" spans="1:19" s="54" customFormat="1" ht="20.25" x14ac:dyDescent="0.25">
      <c r="A61" s="31">
        <v>52</v>
      </c>
      <c r="B61" s="32">
        <v>1000529</v>
      </c>
      <c r="C61" s="31" t="s">
        <v>27</v>
      </c>
      <c r="D61" s="32" t="s">
        <v>86</v>
      </c>
      <c r="E61" s="33"/>
      <c r="F61" s="35" t="s">
        <v>152</v>
      </c>
      <c r="G61" s="35">
        <v>8</v>
      </c>
      <c r="H61" s="36">
        <v>671</v>
      </c>
      <c r="I61" s="37">
        <f t="shared" si="2"/>
        <v>5368</v>
      </c>
      <c r="J61" s="37">
        <f t="shared" si="3"/>
        <v>6441.5999999999995</v>
      </c>
      <c r="K61" s="11"/>
      <c r="L61" s="11">
        <f t="shared" si="8"/>
        <v>0</v>
      </c>
      <c r="M61" s="28">
        <f t="shared" si="9"/>
        <v>0</v>
      </c>
      <c r="N61" s="53" t="s">
        <v>29</v>
      </c>
      <c r="O61" s="64"/>
      <c r="P61" s="39"/>
      <c r="Q61" s="55">
        <v>0</v>
      </c>
      <c r="R61" s="55">
        <v>0</v>
      </c>
      <c r="S61" s="55">
        <v>0</v>
      </c>
    </row>
    <row r="62" spans="1:19" s="54" customFormat="1" ht="20.25" x14ac:dyDescent="0.25">
      <c r="A62" s="31">
        <v>53</v>
      </c>
      <c r="B62" s="32">
        <v>1000530</v>
      </c>
      <c r="C62" s="31" t="s">
        <v>27</v>
      </c>
      <c r="D62" s="32" t="s">
        <v>86</v>
      </c>
      <c r="E62" s="33"/>
      <c r="F62" s="35" t="s">
        <v>152</v>
      </c>
      <c r="G62" s="35">
        <v>8</v>
      </c>
      <c r="H62" s="36">
        <v>671</v>
      </c>
      <c r="I62" s="37">
        <f t="shared" si="2"/>
        <v>5368</v>
      </c>
      <c r="J62" s="37">
        <f t="shared" si="3"/>
        <v>6441.5999999999995</v>
      </c>
      <c r="K62" s="11"/>
      <c r="L62" s="11">
        <f t="shared" si="8"/>
        <v>0</v>
      </c>
      <c r="M62" s="28">
        <f t="shared" si="9"/>
        <v>0</v>
      </c>
      <c r="N62" s="53" t="s">
        <v>29</v>
      </c>
      <c r="O62" s="64"/>
      <c r="P62" s="39"/>
      <c r="Q62" s="55">
        <v>0</v>
      </c>
      <c r="R62" s="55">
        <v>0</v>
      </c>
      <c r="S62" s="55">
        <v>0</v>
      </c>
    </row>
    <row r="63" spans="1:19" s="54" customFormat="1" ht="20.25" x14ac:dyDescent="0.25">
      <c r="A63" s="31">
        <v>54</v>
      </c>
      <c r="B63" s="32">
        <v>1001155</v>
      </c>
      <c r="C63" s="31" t="s">
        <v>27</v>
      </c>
      <c r="D63" s="32" t="s">
        <v>87</v>
      </c>
      <c r="E63" s="33"/>
      <c r="F63" s="35" t="s">
        <v>152</v>
      </c>
      <c r="G63" s="35">
        <v>156</v>
      </c>
      <c r="H63" s="36">
        <v>78</v>
      </c>
      <c r="I63" s="37">
        <f t="shared" si="2"/>
        <v>12168</v>
      </c>
      <c r="J63" s="37">
        <f t="shared" si="3"/>
        <v>14601.599999999999</v>
      </c>
      <c r="K63" s="11"/>
      <c r="L63" s="11">
        <f t="shared" si="8"/>
        <v>0</v>
      </c>
      <c r="M63" s="28">
        <f t="shared" si="9"/>
        <v>0</v>
      </c>
      <c r="N63" s="53" t="s">
        <v>29</v>
      </c>
      <c r="O63" s="64"/>
      <c r="P63" s="39"/>
      <c r="Q63" s="55">
        <v>0</v>
      </c>
      <c r="R63" s="55">
        <v>0</v>
      </c>
      <c r="S63" s="55">
        <v>0</v>
      </c>
    </row>
    <row r="64" spans="1:19" s="54" customFormat="1" ht="20.25" x14ac:dyDescent="0.25">
      <c r="A64" s="31">
        <v>55</v>
      </c>
      <c r="B64" s="32">
        <v>1005171</v>
      </c>
      <c r="C64" s="31" t="s">
        <v>27</v>
      </c>
      <c r="D64" s="32" t="s">
        <v>88</v>
      </c>
      <c r="E64" s="33"/>
      <c r="F64" s="35" t="s">
        <v>152</v>
      </c>
      <c r="G64" s="35">
        <v>3</v>
      </c>
      <c r="H64" s="36">
        <v>6586</v>
      </c>
      <c r="I64" s="37">
        <f t="shared" si="2"/>
        <v>19758</v>
      </c>
      <c r="J64" s="37">
        <f t="shared" ref="J64:J115" si="10">H64*1.2*G64</f>
        <v>23709.599999999999</v>
      </c>
      <c r="K64" s="11"/>
      <c r="L64" s="11">
        <f t="shared" si="8"/>
        <v>0</v>
      </c>
      <c r="M64" s="28">
        <f t="shared" si="9"/>
        <v>0</v>
      </c>
      <c r="N64" s="53" t="s">
        <v>29</v>
      </c>
      <c r="O64" s="64"/>
      <c r="P64" s="39"/>
      <c r="Q64" s="55">
        <v>0</v>
      </c>
      <c r="R64" s="55">
        <v>0</v>
      </c>
      <c r="S64" s="55">
        <v>0</v>
      </c>
    </row>
    <row r="65" spans="1:19" s="54" customFormat="1" ht="37.5" x14ac:dyDescent="0.25">
      <c r="A65" s="31">
        <v>56</v>
      </c>
      <c r="B65" s="32">
        <v>1005937</v>
      </c>
      <c r="C65" s="31" t="s">
        <v>27</v>
      </c>
      <c r="D65" s="32" t="s">
        <v>89</v>
      </c>
      <c r="E65" s="33"/>
      <c r="F65" s="35" t="s">
        <v>152</v>
      </c>
      <c r="G65" s="35">
        <v>2</v>
      </c>
      <c r="H65" s="36">
        <v>3008</v>
      </c>
      <c r="I65" s="37">
        <f t="shared" si="2"/>
        <v>6016</v>
      </c>
      <c r="J65" s="37">
        <f t="shared" si="10"/>
        <v>7219.2</v>
      </c>
      <c r="K65" s="11"/>
      <c r="L65" s="11">
        <f t="shared" si="8"/>
        <v>0</v>
      </c>
      <c r="M65" s="28">
        <f t="shared" si="9"/>
        <v>0</v>
      </c>
      <c r="N65" s="53" t="s">
        <v>29</v>
      </c>
      <c r="O65" s="64"/>
      <c r="P65" s="39"/>
      <c r="Q65" s="55">
        <v>0</v>
      </c>
      <c r="R65" s="55">
        <v>0</v>
      </c>
      <c r="S65" s="55">
        <v>0</v>
      </c>
    </row>
    <row r="66" spans="1:19" s="54" customFormat="1" ht="37.5" x14ac:dyDescent="0.25">
      <c r="A66" s="31">
        <v>57</v>
      </c>
      <c r="B66" s="32">
        <v>1006910</v>
      </c>
      <c r="C66" s="31" t="s">
        <v>27</v>
      </c>
      <c r="D66" s="32" t="s">
        <v>90</v>
      </c>
      <c r="E66" s="33"/>
      <c r="F66" s="35" t="s">
        <v>151</v>
      </c>
      <c r="G66" s="35">
        <v>60</v>
      </c>
      <c r="H66" s="36">
        <v>140</v>
      </c>
      <c r="I66" s="37">
        <f t="shared" si="2"/>
        <v>8400</v>
      </c>
      <c r="J66" s="37">
        <f t="shared" si="10"/>
        <v>10080</v>
      </c>
      <c r="K66" s="11"/>
      <c r="L66" s="11">
        <f t="shared" si="8"/>
        <v>0</v>
      </c>
      <c r="M66" s="28">
        <f t="shared" si="9"/>
        <v>0</v>
      </c>
      <c r="N66" s="53" t="s">
        <v>29</v>
      </c>
      <c r="O66" s="64"/>
      <c r="P66" s="39"/>
      <c r="Q66" s="55">
        <v>0</v>
      </c>
      <c r="R66" s="55">
        <v>0</v>
      </c>
      <c r="S66" s="55">
        <v>0</v>
      </c>
    </row>
    <row r="67" spans="1:19" s="54" customFormat="1" ht="20.25" x14ac:dyDescent="0.25">
      <c r="A67" s="31">
        <v>58</v>
      </c>
      <c r="B67" s="32">
        <v>1006933</v>
      </c>
      <c r="C67" s="31" t="s">
        <v>27</v>
      </c>
      <c r="D67" s="32" t="s">
        <v>91</v>
      </c>
      <c r="E67" s="33"/>
      <c r="F67" s="35" t="s">
        <v>152</v>
      </c>
      <c r="G67" s="35">
        <v>2</v>
      </c>
      <c r="H67" s="36">
        <v>10108</v>
      </c>
      <c r="I67" s="37">
        <f t="shared" si="2"/>
        <v>20216</v>
      </c>
      <c r="J67" s="37">
        <f t="shared" si="10"/>
        <v>24259.200000000001</v>
      </c>
      <c r="K67" s="11"/>
      <c r="L67" s="11">
        <f t="shared" si="8"/>
        <v>0</v>
      </c>
      <c r="M67" s="28">
        <f t="shared" si="9"/>
        <v>0</v>
      </c>
      <c r="N67" s="53" t="s">
        <v>29</v>
      </c>
      <c r="O67" s="64"/>
      <c r="P67" s="39"/>
      <c r="Q67" s="55">
        <v>0</v>
      </c>
      <c r="R67" s="55">
        <v>0</v>
      </c>
      <c r="S67" s="55">
        <v>0</v>
      </c>
    </row>
    <row r="68" spans="1:19" s="54" customFormat="1" ht="20.25" x14ac:dyDescent="0.25">
      <c r="A68" s="31">
        <v>59</v>
      </c>
      <c r="B68" s="32">
        <v>1007563</v>
      </c>
      <c r="C68" s="31" t="s">
        <v>27</v>
      </c>
      <c r="D68" s="32" t="s">
        <v>92</v>
      </c>
      <c r="E68" s="33"/>
      <c r="F68" s="35" t="s">
        <v>152</v>
      </c>
      <c r="G68" s="35">
        <v>3</v>
      </c>
      <c r="H68" s="36">
        <v>4494</v>
      </c>
      <c r="I68" s="37">
        <f t="shared" si="2"/>
        <v>13482</v>
      </c>
      <c r="J68" s="37">
        <f t="shared" si="10"/>
        <v>16178.400000000001</v>
      </c>
      <c r="K68" s="11"/>
      <c r="L68" s="11">
        <f t="shared" si="8"/>
        <v>0</v>
      </c>
      <c r="M68" s="28">
        <f t="shared" si="9"/>
        <v>0</v>
      </c>
      <c r="N68" s="53" t="s">
        <v>29</v>
      </c>
      <c r="O68" s="64"/>
      <c r="P68" s="39"/>
      <c r="Q68" s="55">
        <v>0</v>
      </c>
      <c r="R68" s="55">
        <v>0</v>
      </c>
      <c r="S68" s="55">
        <v>0</v>
      </c>
    </row>
    <row r="69" spans="1:19" s="54" customFormat="1" ht="20.25" x14ac:dyDescent="0.25">
      <c r="A69" s="31">
        <v>60</v>
      </c>
      <c r="B69" s="32">
        <v>1007564</v>
      </c>
      <c r="C69" s="31" t="s">
        <v>27</v>
      </c>
      <c r="D69" s="32" t="s">
        <v>93</v>
      </c>
      <c r="E69" s="33"/>
      <c r="F69" s="35" t="s">
        <v>152</v>
      </c>
      <c r="G69" s="35">
        <v>1</v>
      </c>
      <c r="H69" s="36">
        <v>7321</v>
      </c>
      <c r="I69" s="37">
        <f t="shared" si="2"/>
        <v>7321</v>
      </c>
      <c r="J69" s="37">
        <f t="shared" si="10"/>
        <v>8785.1999999999989</v>
      </c>
      <c r="K69" s="11"/>
      <c r="L69" s="11">
        <f t="shared" si="8"/>
        <v>0</v>
      </c>
      <c r="M69" s="28">
        <f t="shared" si="9"/>
        <v>0</v>
      </c>
      <c r="N69" s="53" t="s">
        <v>29</v>
      </c>
      <c r="O69" s="64"/>
      <c r="P69" s="39"/>
      <c r="Q69" s="55">
        <v>0</v>
      </c>
      <c r="R69" s="55">
        <v>0</v>
      </c>
      <c r="S69" s="55">
        <v>0</v>
      </c>
    </row>
    <row r="70" spans="1:19" s="54" customFormat="1" ht="37.5" x14ac:dyDescent="0.25">
      <c r="A70" s="31">
        <v>61</v>
      </c>
      <c r="B70" s="32">
        <v>1007894</v>
      </c>
      <c r="C70" s="31" t="s">
        <v>27</v>
      </c>
      <c r="D70" s="32" t="s">
        <v>94</v>
      </c>
      <c r="E70" s="33"/>
      <c r="F70" s="35" t="s">
        <v>152</v>
      </c>
      <c r="G70" s="35">
        <v>14</v>
      </c>
      <c r="H70" s="36">
        <v>1755</v>
      </c>
      <c r="I70" s="37">
        <f t="shared" si="2"/>
        <v>24570</v>
      </c>
      <c r="J70" s="37">
        <f t="shared" si="10"/>
        <v>29484</v>
      </c>
      <c r="K70" s="11"/>
      <c r="L70" s="11">
        <f t="shared" si="8"/>
        <v>0</v>
      </c>
      <c r="M70" s="28">
        <f t="shared" si="9"/>
        <v>0</v>
      </c>
      <c r="N70" s="53" t="s">
        <v>29</v>
      </c>
      <c r="O70" s="64"/>
      <c r="P70" s="39"/>
      <c r="Q70" s="55">
        <v>0</v>
      </c>
      <c r="R70" s="55">
        <v>0</v>
      </c>
      <c r="S70" s="55">
        <v>0</v>
      </c>
    </row>
    <row r="71" spans="1:19" s="54" customFormat="1" ht="20.25" x14ac:dyDescent="0.25">
      <c r="A71" s="31">
        <v>62</v>
      </c>
      <c r="B71" s="32">
        <v>1007899</v>
      </c>
      <c r="C71" s="31" t="s">
        <v>27</v>
      </c>
      <c r="D71" s="32" t="s">
        <v>95</v>
      </c>
      <c r="E71" s="33"/>
      <c r="F71" s="35" t="s">
        <v>152</v>
      </c>
      <c r="G71" s="35">
        <v>2</v>
      </c>
      <c r="H71" s="36">
        <v>7906</v>
      </c>
      <c r="I71" s="37">
        <f t="shared" si="2"/>
        <v>15812</v>
      </c>
      <c r="J71" s="37">
        <f t="shared" si="10"/>
        <v>18974.399999999998</v>
      </c>
      <c r="K71" s="11"/>
      <c r="L71" s="11">
        <f t="shared" si="8"/>
        <v>0</v>
      </c>
      <c r="M71" s="28">
        <f t="shared" si="9"/>
        <v>0</v>
      </c>
      <c r="N71" s="53" t="s">
        <v>29</v>
      </c>
      <c r="O71" s="64"/>
      <c r="P71" s="39"/>
      <c r="Q71" s="55">
        <v>0</v>
      </c>
      <c r="R71" s="55">
        <v>0</v>
      </c>
      <c r="S71" s="55">
        <v>0</v>
      </c>
    </row>
    <row r="72" spans="1:19" s="54" customFormat="1" ht="20.25" x14ac:dyDescent="0.25">
      <c r="A72" s="31">
        <v>63</v>
      </c>
      <c r="B72" s="32">
        <v>1007900</v>
      </c>
      <c r="C72" s="31" t="s">
        <v>27</v>
      </c>
      <c r="D72" s="32" t="s">
        <v>96</v>
      </c>
      <c r="E72" s="33"/>
      <c r="F72" s="35" t="s">
        <v>152</v>
      </c>
      <c r="G72" s="35">
        <v>2</v>
      </c>
      <c r="H72" s="36">
        <v>8360</v>
      </c>
      <c r="I72" s="37">
        <f t="shared" si="2"/>
        <v>16720</v>
      </c>
      <c r="J72" s="37">
        <f t="shared" si="10"/>
        <v>20064</v>
      </c>
      <c r="K72" s="11"/>
      <c r="L72" s="11">
        <f t="shared" si="8"/>
        <v>0</v>
      </c>
      <c r="M72" s="28">
        <f t="shared" si="9"/>
        <v>0</v>
      </c>
      <c r="N72" s="53" t="s">
        <v>29</v>
      </c>
      <c r="O72" s="64"/>
      <c r="P72" s="39"/>
      <c r="Q72" s="55">
        <v>0</v>
      </c>
      <c r="R72" s="55">
        <v>0</v>
      </c>
      <c r="S72" s="55">
        <v>0</v>
      </c>
    </row>
    <row r="73" spans="1:19" s="54" customFormat="1" ht="20.25" x14ac:dyDescent="0.25">
      <c r="A73" s="31">
        <v>64</v>
      </c>
      <c r="B73" s="32">
        <v>1007901</v>
      </c>
      <c r="C73" s="31" t="s">
        <v>27</v>
      </c>
      <c r="D73" s="32" t="s">
        <v>97</v>
      </c>
      <c r="E73" s="33"/>
      <c r="F73" s="35" t="s">
        <v>152</v>
      </c>
      <c r="G73" s="35">
        <v>2</v>
      </c>
      <c r="H73" s="36">
        <v>8287</v>
      </c>
      <c r="I73" s="37">
        <f t="shared" si="2"/>
        <v>16574</v>
      </c>
      <c r="J73" s="37">
        <f t="shared" si="10"/>
        <v>19888.8</v>
      </c>
      <c r="K73" s="11"/>
      <c r="L73" s="11">
        <f t="shared" si="8"/>
        <v>0</v>
      </c>
      <c r="M73" s="28">
        <f t="shared" si="9"/>
        <v>0</v>
      </c>
      <c r="N73" s="53" t="s">
        <v>29</v>
      </c>
      <c r="O73" s="64"/>
      <c r="P73" s="39"/>
      <c r="Q73" s="55">
        <v>0</v>
      </c>
      <c r="R73" s="55">
        <v>0</v>
      </c>
      <c r="S73" s="55">
        <v>0</v>
      </c>
    </row>
    <row r="74" spans="1:19" s="54" customFormat="1" ht="20.25" x14ac:dyDescent="0.25">
      <c r="A74" s="31">
        <v>65</v>
      </c>
      <c r="B74" s="32">
        <v>1010753</v>
      </c>
      <c r="C74" s="31" t="s">
        <v>27</v>
      </c>
      <c r="D74" s="32" t="s">
        <v>98</v>
      </c>
      <c r="E74" s="33"/>
      <c r="F74" s="35" t="s">
        <v>152</v>
      </c>
      <c r="G74" s="35">
        <v>2</v>
      </c>
      <c r="H74" s="36">
        <v>3876</v>
      </c>
      <c r="I74" s="37">
        <f t="shared" si="2"/>
        <v>7752</v>
      </c>
      <c r="J74" s="37">
        <f t="shared" si="10"/>
        <v>9302.4</v>
      </c>
      <c r="K74" s="11"/>
      <c r="L74" s="11">
        <f t="shared" si="8"/>
        <v>0</v>
      </c>
      <c r="M74" s="28">
        <f t="shared" si="9"/>
        <v>0</v>
      </c>
      <c r="N74" s="53" t="s">
        <v>29</v>
      </c>
      <c r="O74" s="64"/>
      <c r="P74" s="39"/>
      <c r="Q74" s="55">
        <v>0</v>
      </c>
      <c r="R74" s="55">
        <v>0</v>
      </c>
      <c r="S74" s="55">
        <v>0</v>
      </c>
    </row>
    <row r="75" spans="1:19" s="54" customFormat="1" ht="37.5" x14ac:dyDescent="0.25">
      <c r="A75" s="31">
        <v>66</v>
      </c>
      <c r="B75" s="32">
        <v>1010754</v>
      </c>
      <c r="C75" s="31" t="s">
        <v>27</v>
      </c>
      <c r="D75" s="32" t="s">
        <v>99</v>
      </c>
      <c r="E75" s="33"/>
      <c r="F75" s="35" t="s">
        <v>152</v>
      </c>
      <c r="G75" s="35">
        <v>1</v>
      </c>
      <c r="H75" s="36">
        <v>3876</v>
      </c>
      <c r="I75" s="37">
        <f t="shared" ref="I75:I115" si="11">H75*G75</f>
        <v>3876</v>
      </c>
      <c r="J75" s="37">
        <f t="shared" si="10"/>
        <v>4651.2</v>
      </c>
      <c r="K75" s="11"/>
      <c r="L75" s="11">
        <f t="shared" si="8"/>
        <v>0</v>
      </c>
      <c r="M75" s="28">
        <f t="shared" si="9"/>
        <v>0</v>
      </c>
      <c r="N75" s="53" t="s">
        <v>29</v>
      </c>
      <c r="O75" s="64"/>
      <c r="P75" s="39"/>
      <c r="Q75" s="55">
        <v>0</v>
      </c>
      <c r="R75" s="55">
        <v>0</v>
      </c>
      <c r="S75" s="55">
        <v>0</v>
      </c>
    </row>
    <row r="76" spans="1:19" s="54" customFormat="1" ht="20.25" x14ac:dyDescent="0.25">
      <c r="A76" s="31">
        <v>67</v>
      </c>
      <c r="B76" s="32">
        <v>1010763</v>
      </c>
      <c r="C76" s="31" t="s">
        <v>27</v>
      </c>
      <c r="D76" s="32" t="s">
        <v>100</v>
      </c>
      <c r="E76" s="33"/>
      <c r="F76" s="35" t="s">
        <v>152</v>
      </c>
      <c r="G76" s="35">
        <v>56</v>
      </c>
      <c r="H76" s="36">
        <v>143</v>
      </c>
      <c r="I76" s="37">
        <f t="shared" si="11"/>
        <v>8008</v>
      </c>
      <c r="J76" s="37">
        <f t="shared" si="10"/>
        <v>9609.6</v>
      </c>
      <c r="K76" s="11"/>
      <c r="L76" s="11">
        <f t="shared" si="8"/>
        <v>0</v>
      </c>
      <c r="M76" s="28">
        <f t="shared" si="9"/>
        <v>0</v>
      </c>
      <c r="N76" s="53" t="s">
        <v>29</v>
      </c>
      <c r="O76" s="64"/>
      <c r="P76" s="39"/>
      <c r="Q76" s="55">
        <v>0</v>
      </c>
      <c r="R76" s="55">
        <v>0</v>
      </c>
      <c r="S76" s="55">
        <v>0</v>
      </c>
    </row>
    <row r="77" spans="1:19" s="54" customFormat="1" ht="20.25" x14ac:dyDescent="0.25">
      <c r="A77" s="31">
        <v>68</v>
      </c>
      <c r="B77" s="32">
        <v>1010764</v>
      </c>
      <c r="C77" s="31" t="s">
        <v>27</v>
      </c>
      <c r="D77" s="32" t="s">
        <v>101</v>
      </c>
      <c r="E77" s="33"/>
      <c r="F77" s="35" t="s">
        <v>152</v>
      </c>
      <c r="G77" s="35">
        <v>515</v>
      </c>
      <c r="H77" s="36">
        <v>12</v>
      </c>
      <c r="I77" s="37">
        <f t="shared" si="11"/>
        <v>6180</v>
      </c>
      <c r="J77" s="37">
        <f t="shared" si="10"/>
        <v>7415.9999999999991</v>
      </c>
      <c r="K77" s="11"/>
      <c r="L77" s="11">
        <f t="shared" si="8"/>
        <v>0</v>
      </c>
      <c r="M77" s="28">
        <f t="shared" si="9"/>
        <v>0</v>
      </c>
      <c r="N77" s="53" t="s">
        <v>29</v>
      </c>
      <c r="O77" s="64"/>
      <c r="P77" s="39"/>
      <c r="Q77" s="55">
        <v>0</v>
      </c>
      <c r="R77" s="55">
        <v>0</v>
      </c>
      <c r="S77" s="55">
        <v>0</v>
      </c>
    </row>
    <row r="78" spans="1:19" s="54" customFormat="1" ht="20.25" x14ac:dyDescent="0.25">
      <c r="A78" s="31">
        <v>69</v>
      </c>
      <c r="B78" s="32">
        <v>1010765</v>
      </c>
      <c r="C78" s="31" t="s">
        <v>27</v>
      </c>
      <c r="D78" s="32" t="s">
        <v>102</v>
      </c>
      <c r="E78" s="33"/>
      <c r="F78" s="35" t="s">
        <v>152</v>
      </c>
      <c r="G78" s="35">
        <v>413</v>
      </c>
      <c r="H78" s="36">
        <v>22</v>
      </c>
      <c r="I78" s="37">
        <f t="shared" si="11"/>
        <v>9086</v>
      </c>
      <c r="J78" s="37">
        <f t="shared" si="10"/>
        <v>10903.199999999999</v>
      </c>
      <c r="K78" s="11"/>
      <c r="L78" s="11">
        <f t="shared" si="8"/>
        <v>0</v>
      </c>
      <c r="M78" s="28">
        <f t="shared" si="9"/>
        <v>0</v>
      </c>
      <c r="N78" s="53" t="s">
        <v>29</v>
      </c>
      <c r="O78" s="64"/>
      <c r="P78" s="39"/>
      <c r="Q78" s="55">
        <v>0</v>
      </c>
      <c r="R78" s="55">
        <v>0</v>
      </c>
      <c r="S78" s="55">
        <v>0</v>
      </c>
    </row>
    <row r="79" spans="1:19" s="54" customFormat="1" ht="20.25" x14ac:dyDescent="0.25">
      <c r="A79" s="31">
        <v>70</v>
      </c>
      <c r="B79" s="32">
        <v>1010773</v>
      </c>
      <c r="C79" s="31" t="s">
        <v>27</v>
      </c>
      <c r="D79" s="32" t="s">
        <v>103</v>
      </c>
      <c r="E79" s="33"/>
      <c r="F79" s="35" t="s">
        <v>152</v>
      </c>
      <c r="G79" s="35">
        <v>21</v>
      </c>
      <c r="H79" s="36">
        <v>640</v>
      </c>
      <c r="I79" s="37">
        <f t="shared" si="11"/>
        <v>13440</v>
      </c>
      <c r="J79" s="37">
        <f t="shared" si="10"/>
        <v>16128</v>
      </c>
      <c r="K79" s="11"/>
      <c r="L79" s="11">
        <f t="shared" si="8"/>
        <v>0</v>
      </c>
      <c r="M79" s="28">
        <f t="shared" si="9"/>
        <v>0</v>
      </c>
      <c r="N79" s="53" t="s">
        <v>29</v>
      </c>
      <c r="O79" s="64"/>
      <c r="P79" s="39"/>
      <c r="Q79" s="55">
        <v>0</v>
      </c>
      <c r="R79" s="55">
        <v>0</v>
      </c>
      <c r="S79" s="55">
        <v>0</v>
      </c>
    </row>
    <row r="80" spans="1:19" s="54" customFormat="1" ht="37.5" x14ac:dyDescent="0.25">
      <c r="A80" s="31">
        <v>71</v>
      </c>
      <c r="B80" s="32">
        <v>1010775</v>
      </c>
      <c r="C80" s="31" t="s">
        <v>27</v>
      </c>
      <c r="D80" s="32" t="s">
        <v>104</v>
      </c>
      <c r="E80" s="33"/>
      <c r="F80" s="35" t="s">
        <v>152</v>
      </c>
      <c r="G80" s="35">
        <v>5</v>
      </c>
      <c r="H80" s="36">
        <v>640</v>
      </c>
      <c r="I80" s="37">
        <f t="shared" si="11"/>
        <v>3200</v>
      </c>
      <c r="J80" s="37">
        <f t="shared" si="10"/>
        <v>3840</v>
      </c>
      <c r="K80" s="11"/>
      <c r="L80" s="11">
        <f t="shared" si="8"/>
        <v>0</v>
      </c>
      <c r="M80" s="28">
        <f t="shared" si="9"/>
        <v>0</v>
      </c>
      <c r="N80" s="53" t="s">
        <v>29</v>
      </c>
      <c r="O80" s="64"/>
      <c r="P80" s="39"/>
      <c r="Q80" s="55">
        <v>0</v>
      </c>
      <c r="R80" s="55">
        <v>0</v>
      </c>
      <c r="S80" s="55">
        <v>0</v>
      </c>
    </row>
    <row r="81" spans="1:19" s="54" customFormat="1" ht="56.25" x14ac:dyDescent="0.25">
      <c r="A81" s="31">
        <v>72</v>
      </c>
      <c r="B81" s="32">
        <v>1011234</v>
      </c>
      <c r="C81" s="31" t="s">
        <v>27</v>
      </c>
      <c r="D81" s="32" t="s">
        <v>105</v>
      </c>
      <c r="E81" s="33"/>
      <c r="F81" s="35" t="s">
        <v>152</v>
      </c>
      <c r="G81" s="35">
        <v>54</v>
      </c>
      <c r="H81" s="36">
        <v>162</v>
      </c>
      <c r="I81" s="37">
        <f t="shared" si="11"/>
        <v>8748</v>
      </c>
      <c r="J81" s="37">
        <f t="shared" si="10"/>
        <v>10497.6</v>
      </c>
      <c r="K81" s="11"/>
      <c r="L81" s="11">
        <f t="shared" si="8"/>
        <v>0</v>
      </c>
      <c r="M81" s="28">
        <f t="shared" si="9"/>
        <v>0</v>
      </c>
      <c r="N81" s="53" t="s">
        <v>29</v>
      </c>
      <c r="O81" s="64"/>
      <c r="P81" s="39"/>
      <c r="Q81" s="55">
        <v>0</v>
      </c>
      <c r="R81" s="55">
        <v>0</v>
      </c>
      <c r="S81" s="55">
        <v>0</v>
      </c>
    </row>
    <row r="82" spans="1:19" s="54" customFormat="1" ht="37.5" x14ac:dyDescent="0.25">
      <c r="A82" s="31">
        <v>73</v>
      </c>
      <c r="B82" s="32">
        <v>1011414</v>
      </c>
      <c r="C82" s="31" t="s">
        <v>27</v>
      </c>
      <c r="D82" s="32" t="s">
        <v>106</v>
      </c>
      <c r="E82" s="33"/>
      <c r="F82" s="35" t="s">
        <v>152</v>
      </c>
      <c r="G82" s="35">
        <v>49</v>
      </c>
      <c r="H82" s="36">
        <v>184</v>
      </c>
      <c r="I82" s="37">
        <f t="shared" si="11"/>
        <v>9016</v>
      </c>
      <c r="J82" s="37">
        <f t="shared" ref="J82:J93" si="12">H82*1.2*G82</f>
        <v>10819.199999999999</v>
      </c>
      <c r="K82" s="11"/>
      <c r="L82" s="11">
        <f t="shared" ref="L82:L93" si="13">K82*G82</f>
        <v>0</v>
      </c>
      <c r="M82" s="28">
        <f t="shared" ref="M82:M93" si="14">K82*G82*1.2</f>
        <v>0</v>
      </c>
      <c r="N82" s="53" t="s">
        <v>29</v>
      </c>
      <c r="O82" s="64"/>
      <c r="P82" s="39"/>
      <c r="Q82" s="55">
        <v>0</v>
      </c>
      <c r="R82" s="55">
        <v>0</v>
      </c>
      <c r="S82" s="55">
        <v>0</v>
      </c>
    </row>
    <row r="83" spans="1:19" s="4" customFormat="1" ht="20.25" x14ac:dyDescent="0.25">
      <c r="A83" s="31">
        <v>74</v>
      </c>
      <c r="B83" s="32">
        <v>1022029</v>
      </c>
      <c r="C83" s="31" t="s">
        <v>27</v>
      </c>
      <c r="D83" s="32" t="s">
        <v>107</v>
      </c>
      <c r="E83" s="33"/>
      <c r="F83" s="35" t="s">
        <v>152</v>
      </c>
      <c r="G83" s="35">
        <v>1</v>
      </c>
      <c r="H83" s="36">
        <v>7906</v>
      </c>
      <c r="I83" s="37">
        <f t="shared" si="11"/>
        <v>7906</v>
      </c>
      <c r="J83" s="37">
        <f t="shared" si="12"/>
        <v>9487.1999999999989</v>
      </c>
      <c r="K83" s="11"/>
      <c r="L83" s="11">
        <f t="shared" si="13"/>
        <v>0</v>
      </c>
      <c r="M83" s="28">
        <f t="shared" si="14"/>
        <v>0</v>
      </c>
      <c r="N83" s="53" t="s">
        <v>29</v>
      </c>
      <c r="O83" s="64"/>
      <c r="P83" s="39"/>
      <c r="Q83" s="55">
        <v>0</v>
      </c>
      <c r="R83" s="55">
        <v>0</v>
      </c>
      <c r="S83" s="55">
        <v>0</v>
      </c>
    </row>
    <row r="84" spans="1:19" s="4" customFormat="1" ht="20.25" x14ac:dyDescent="0.25">
      <c r="A84" s="31">
        <v>75</v>
      </c>
      <c r="B84" s="32">
        <v>1022332</v>
      </c>
      <c r="C84" s="31" t="s">
        <v>27</v>
      </c>
      <c r="D84" s="32" t="s">
        <v>108</v>
      </c>
      <c r="E84" s="33"/>
      <c r="F84" s="35" t="s">
        <v>152</v>
      </c>
      <c r="G84" s="35">
        <v>48</v>
      </c>
      <c r="H84" s="36">
        <v>122</v>
      </c>
      <c r="I84" s="37">
        <f t="shared" si="11"/>
        <v>5856</v>
      </c>
      <c r="J84" s="37">
        <f t="shared" si="12"/>
        <v>7027.2000000000007</v>
      </c>
      <c r="K84" s="11"/>
      <c r="L84" s="11">
        <f t="shared" si="13"/>
        <v>0</v>
      </c>
      <c r="M84" s="28">
        <f t="shared" si="14"/>
        <v>0</v>
      </c>
      <c r="N84" s="53" t="s">
        <v>29</v>
      </c>
      <c r="O84" s="64"/>
      <c r="P84" s="39"/>
      <c r="Q84" s="55">
        <v>0</v>
      </c>
      <c r="R84" s="55">
        <v>0</v>
      </c>
      <c r="S84" s="55">
        <v>0</v>
      </c>
    </row>
    <row r="85" spans="1:19" s="4" customFormat="1" ht="37.5" x14ac:dyDescent="0.25">
      <c r="A85" s="31">
        <v>76</v>
      </c>
      <c r="B85" s="32">
        <v>1022356</v>
      </c>
      <c r="C85" s="31" t="s">
        <v>27</v>
      </c>
      <c r="D85" s="32" t="s">
        <v>109</v>
      </c>
      <c r="E85" s="33"/>
      <c r="F85" s="35" t="s">
        <v>152</v>
      </c>
      <c r="G85" s="35">
        <v>85</v>
      </c>
      <c r="H85" s="36">
        <v>162</v>
      </c>
      <c r="I85" s="37">
        <f t="shared" si="11"/>
        <v>13770</v>
      </c>
      <c r="J85" s="37">
        <f t="shared" si="12"/>
        <v>16524</v>
      </c>
      <c r="K85" s="11"/>
      <c r="L85" s="11">
        <f t="shared" si="13"/>
        <v>0</v>
      </c>
      <c r="M85" s="28">
        <f t="shared" si="14"/>
        <v>0</v>
      </c>
      <c r="N85" s="53" t="s">
        <v>29</v>
      </c>
      <c r="O85" s="64"/>
      <c r="P85" s="39"/>
      <c r="Q85" s="55">
        <v>0</v>
      </c>
      <c r="R85" s="55">
        <v>0</v>
      </c>
      <c r="S85" s="55">
        <v>0</v>
      </c>
    </row>
    <row r="86" spans="1:19" s="4" customFormat="1" ht="20.25" x14ac:dyDescent="0.25">
      <c r="A86" s="31">
        <v>77</v>
      </c>
      <c r="B86" s="32">
        <v>1022377</v>
      </c>
      <c r="C86" s="31" t="s">
        <v>27</v>
      </c>
      <c r="D86" s="32" t="s">
        <v>110</v>
      </c>
      <c r="E86" s="33"/>
      <c r="F86" s="35" t="s">
        <v>152</v>
      </c>
      <c r="G86" s="35">
        <v>312</v>
      </c>
      <c r="H86" s="36">
        <v>58</v>
      </c>
      <c r="I86" s="37">
        <f t="shared" si="11"/>
        <v>18096</v>
      </c>
      <c r="J86" s="37">
        <f t="shared" si="12"/>
        <v>21715.199999999997</v>
      </c>
      <c r="K86" s="11"/>
      <c r="L86" s="11">
        <f t="shared" si="13"/>
        <v>0</v>
      </c>
      <c r="M86" s="28">
        <f t="shared" si="14"/>
        <v>0</v>
      </c>
      <c r="N86" s="53" t="s">
        <v>29</v>
      </c>
      <c r="O86" s="64"/>
      <c r="P86" s="39"/>
      <c r="Q86" s="55">
        <v>0</v>
      </c>
      <c r="R86" s="55">
        <v>0</v>
      </c>
      <c r="S86" s="55">
        <v>0</v>
      </c>
    </row>
    <row r="87" spans="1:19" s="4" customFormat="1" ht="20.25" x14ac:dyDescent="0.25">
      <c r="A87" s="31">
        <v>78</v>
      </c>
      <c r="B87" s="32">
        <v>1023259</v>
      </c>
      <c r="C87" s="31" t="s">
        <v>27</v>
      </c>
      <c r="D87" s="32" t="s">
        <v>111</v>
      </c>
      <c r="E87" s="33"/>
      <c r="F87" s="35" t="s">
        <v>151</v>
      </c>
      <c r="G87" s="35">
        <v>7200</v>
      </c>
      <c r="H87" s="36">
        <v>3</v>
      </c>
      <c r="I87" s="37">
        <f t="shared" si="11"/>
        <v>21600</v>
      </c>
      <c r="J87" s="37">
        <f t="shared" si="12"/>
        <v>25919.999999999996</v>
      </c>
      <c r="K87" s="11"/>
      <c r="L87" s="11">
        <f t="shared" si="13"/>
        <v>0</v>
      </c>
      <c r="M87" s="28">
        <f t="shared" si="14"/>
        <v>0</v>
      </c>
      <c r="N87" s="53" t="s">
        <v>29</v>
      </c>
      <c r="O87" s="64"/>
      <c r="P87" s="39"/>
      <c r="Q87" s="55">
        <v>0</v>
      </c>
      <c r="R87" s="55">
        <v>0</v>
      </c>
      <c r="S87" s="55">
        <v>0</v>
      </c>
    </row>
    <row r="88" spans="1:19" s="4" customFormat="1" ht="20.25" x14ac:dyDescent="0.25">
      <c r="A88" s="31">
        <v>79</v>
      </c>
      <c r="B88" s="32">
        <v>1024831</v>
      </c>
      <c r="C88" s="31" t="s">
        <v>27</v>
      </c>
      <c r="D88" s="32" t="s">
        <v>112</v>
      </c>
      <c r="E88" s="33"/>
      <c r="F88" s="35" t="s">
        <v>152</v>
      </c>
      <c r="G88" s="35">
        <v>22</v>
      </c>
      <c r="H88" s="36">
        <v>153</v>
      </c>
      <c r="I88" s="37">
        <f t="shared" si="11"/>
        <v>3366</v>
      </c>
      <c r="J88" s="37">
        <f t="shared" si="12"/>
        <v>4039.2</v>
      </c>
      <c r="K88" s="11"/>
      <c r="L88" s="11">
        <f t="shared" si="13"/>
        <v>0</v>
      </c>
      <c r="M88" s="28">
        <f t="shared" si="14"/>
        <v>0</v>
      </c>
      <c r="N88" s="53" t="s">
        <v>29</v>
      </c>
      <c r="O88" s="64"/>
      <c r="P88" s="39"/>
      <c r="Q88" s="55">
        <v>0</v>
      </c>
      <c r="R88" s="55">
        <v>0</v>
      </c>
      <c r="S88" s="55">
        <v>0</v>
      </c>
    </row>
    <row r="89" spans="1:19" s="4" customFormat="1" ht="20.25" x14ac:dyDescent="0.25">
      <c r="A89" s="31">
        <v>80</v>
      </c>
      <c r="B89" s="32">
        <v>1024832</v>
      </c>
      <c r="C89" s="31" t="s">
        <v>27</v>
      </c>
      <c r="D89" s="32" t="s">
        <v>113</v>
      </c>
      <c r="E89" s="33"/>
      <c r="F89" s="35" t="s">
        <v>152</v>
      </c>
      <c r="G89" s="35">
        <v>33</v>
      </c>
      <c r="H89" s="36">
        <v>153</v>
      </c>
      <c r="I89" s="37">
        <f t="shared" si="11"/>
        <v>5049</v>
      </c>
      <c r="J89" s="37">
        <f t="shared" si="12"/>
        <v>6058.8</v>
      </c>
      <c r="K89" s="11"/>
      <c r="L89" s="11">
        <f t="shared" si="13"/>
        <v>0</v>
      </c>
      <c r="M89" s="28">
        <f t="shared" si="14"/>
        <v>0</v>
      </c>
      <c r="N89" s="53" t="s">
        <v>29</v>
      </c>
      <c r="O89" s="64"/>
      <c r="P89" s="39"/>
      <c r="Q89" s="55">
        <v>0</v>
      </c>
      <c r="R89" s="55">
        <v>0</v>
      </c>
      <c r="S89" s="55">
        <v>0</v>
      </c>
    </row>
    <row r="90" spans="1:19" s="4" customFormat="1" ht="20.25" x14ac:dyDescent="0.25">
      <c r="A90" s="31">
        <v>81</v>
      </c>
      <c r="B90" s="32">
        <v>1024833</v>
      </c>
      <c r="C90" s="31" t="s">
        <v>27</v>
      </c>
      <c r="D90" s="32" t="s">
        <v>114</v>
      </c>
      <c r="E90" s="33"/>
      <c r="F90" s="35" t="s">
        <v>152</v>
      </c>
      <c r="G90" s="35">
        <v>74</v>
      </c>
      <c r="H90" s="36">
        <v>153</v>
      </c>
      <c r="I90" s="37">
        <f t="shared" si="11"/>
        <v>11322</v>
      </c>
      <c r="J90" s="37">
        <f t="shared" si="12"/>
        <v>13586.4</v>
      </c>
      <c r="K90" s="11"/>
      <c r="L90" s="11">
        <f t="shared" si="13"/>
        <v>0</v>
      </c>
      <c r="M90" s="28">
        <f t="shared" si="14"/>
        <v>0</v>
      </c>
      <c r="N90" s="53" t="s">
        <v>29</v>
      </c>
      <c r="O90" s="64"/>
      <c r="P90" s="39"/>
      <c r="Q90" s="55">
        <v>0</v>
      </c>
      <c r="R90" s="55">
        <v>0</v>
      </c>
      <c r="S90" s="55">
        <v>0</v>
      </c>
    </row>
    <row r="91" spans="1:19" s="4" customFormat="1" ht="20.25" x14ac:dyDescent="0.25">
      <c r="A91" s="31">
        <v>82</v>
      </c>
      <c r="B91" s="32">
        <v>1029365</v>
      </c>
      <c r="C91" s="31" t="s">
        <v>27</v>
      </c>
      <c r="D91" s="32" t="s">
        <v>115</v>
      </c>
      <c r="E91" s="33"/>
      <c r="F91" s="35" t="s">
        <v>152</v>
      </c>
      <c r="G91" s="35">
        <v>1558</v>
      </c>
      <c r="H91" s="36">
        <v>2</v>
      </c>
      <c r="I91" s="37">
        <f t="shared" si="11"/>
        <v>3116</v>
      </c>
      <c r="J91" s="37">
        <f t="shared" si="12"/>
        <v>3739.2</v>
      </c>
      <c r="K91" s="11"/>
      <c r="L91" s="11">
        <f t="shared" si="13"/>
        <v>0</v>
      </c>
      <c r="M91" s="28">
        <f t="shared" si="14"/>
        <v>0</v>
      </c>
      <c r="N91" s="53" t="s">
        <v>29</v>
      </c>
      <c r="O91" s="64"/>
      <c r="P91" s="39"/>
      <c r="Q91" s="55">
        <v>0</v>
      </c>
      <c r="R91" s="55">
        <v>0</v>
      </c>
      <c r="S91" s="55">
        <v>0</v>
      </c>
    </row>
    <row r="92" spans="1:19" s="54" customFormat="1" ht="37.5" x14ac:dyDescent="0.25">
      <c r="A92" s="31">
        <v>83</v>
      </c>
      <c r="B92" s="32">
        <v>1029435</v>
      </c>
      <c r="C92" s="31" t="s">
        <v>27</v>
      </c>
      <c r="D92" s="32" t="s">
        <v>116</v>
      </c>
      <c r="E92" s="33"/>
      <c r="F92" s="35" t="s">
        <v>153</v>
      </c>
      <c r="G92" s="35">
        <v>0.95899999999999996</v>
      </c>
      <c r="H92" s="36">
        <v>20805</v>
      </c>
      <c r="I92" s="37">
        <f t="shared" si="11"/>
        <v>19951.994999999999</v>
      </c>
      <c r="J92" s="37">
        <f t="shared" si="12"/>
        <v>23942.394</v>
      </c>
      <c r="K92" s="11"/>
      <c r="L92" s="11">
        <f t="shared" si="13"/>
        <v>0</v>
      </c>
      <c r="M92" s="28">
        <f t="shared" si="14"/>
        <v>0</v>
      </c>
      <c r="N92" s="53" t="s">
        <v>29</v>
      </c>
      <c r="O92" s="64"/>
      <c r="P92" s="39"/>
      <c r="Q92" s="55">
        <v>0</v>
      </c>
      <c r="R92" s="55">
        <v>0</v>
      </c>
      <c r="S92" s="55">
        <v>0</v>
      </c>
    </row>
    <row r="93" spans="1:19" s="54" customFormat="1" ht="20.25" x14ac:dyDescent="0.25">
      <c r="A93" s="31">
        <v>84</v>
      </c>
      <c r="B93" s="32">
        <v>1031392</v>
      </c>
      <c r="C93" s="31" t="s">
        <v>27</v>
      </c>
      <c r="D93" s="32" t="s">
        <v>117</v>
      </c>
      <c r="E93" s="33"/>
      <c r="F93" s="35" t="s">
        <v>152</v>
      </c>
      <c r="G93" s="35">
        <v>1</v>
      </c>
      <c r="H93" s="36">
        <v>3361</v>
      </c>
      <c r="I93" s="37">
        <f t="shared" si="11"/>
        <v>3361</v>
      </c>
      <c r="J93" s="37">
        <f t="shared" si="12"/>
        <v>4033.2</v>
      </c>
      <c r="K93" s="11"/>
      <c r="L93" s="11">
        <f t="shared" si="13"/>
        <v>0</v>
      </c>
      <c r="M93" s="28">
        <f t="shared" si="14"/>
        <v>0</v>
      </c>
      <c r="N93" s="53" t="s">
        <v>29</v>
      </c>
      <c r="O93" s="64"/>
      <c r="P93" s="39"/>
      <c r="Q93" s="55">
        <v>0</v>
      </c>
      <c r="R93" s="55">
        <v>0</v>
      </c>
      <c r="S93" s="55">
        <v>0</v>
      </c>
    </row>
    <row r="94" spans="1:19" s="54" customFormat="1" ht="20.25" x14ac:dyDescent="0.25">
      <c r="A94" s="31">
        <v>85</v>
      </c>
      <c r="B94" s="32">
        <v>1031508</v>
      </c>
      <c r="C94" s="31" t="s">
        <v>27</v>
      </c>
      <c r="D94" s="32" t="s">
        <v>118</v>
      </c>
      <c r="E94" s="33"/>
      <c r="F94" s="35" t="s">
        <v>152</v>
      </c>
      <c r="G94" s="35">
        <v>45</v>
      </c>
      <c r="H94" s="36">
        <v>153</v>
      </c>
      <c r="I94" s="37">
        <f t="shared" si="11"/>
        <v>6885</v>
      </c>
      <c r="J94" s="37">
        <f t="shared" si="10"/>
        <v>8262</v>
      </c>
      <c r="K94" s="11"/>
      <c r="L94" s="11">
        <f t="shared" si="8"/>
        <v>0</v>
      </c>
      <c r="M94" s="28">
        <f t="shared" si="9"/>
        <v>0</v>
      </c>
      <c r="N94" s="53" t="s">
        <v>29</v>
      </c>
      <c r="O94" s="64"/>
      <c r="P94" s="39"/>
      <c r="Q94" s="55">
        <v>0</v>
      </c>
      <c r="R94" s="55">
        <v>0</v>
      </c>
      <c r="S94" s="55">
        <v>0</v>
      </c>
    </row>
    <row r="95" spans="1:19" s="54" customFormat="1" ht="20.25" x14ac:dyDescent="0.25">
      <c r="A95" s="31">
        <v>86</v>
      </c>
      <c r="B95" s="32">
        <v>1031806</v>
      </c>
      <c r="C95" s="31" t="s">
        <v>27</v>
      </c>
      <c r="D95" s="32" t="s">
        <v>119</v>
      </c>
      <c r="E95" s="33"/>
      <c r="F95" s="35" t="s">
        <v>152</v>
      </c>
      <c r="G95" s="35">
        <v>50</v>
      </c>
      <c r="H95" s="36">
        <v>191</v>
      </c>
      <c r="I95" s="37">
        <f t="shared" si="11"/>
        <v>9550</v>
      </c>
      <c r="J95" s="37">
        <f t="shared" si="10"/>
        <v>11460</v>
      </c>
      <c r="K95" s="11"/>
      <c r="L95" s="11">
        <f t="shared" si="8"/>
        <v>0</v>
      </c>
      <c r="M95" s="28">
        <f t="shared" si="9"/>
        <v>0</v>
      </c>
      <c r="N95" s="53" t="s">
        <v>29</v>
      </c>
      <c r="O95" s="64"/>
      <c r="P95" s="39"/>
      <c r="Q95" s="55">
        <v>0</v>
      </c>
      <c r="R95" s="55">
        <v>0</v>
      </c>
      <c r="S95" s="55">
        <v>0</v>
      </c>
    </row>
    <row r="96" spans="1:19" s="54" customFormat="1" ht="20.25" x14ac:dyDescent="0.25">
      <c r="A96" s="31">
        <v>87</v>
      </c>
      <c r="B96" s="32">
        <v>1032101</v>
      </c>
      <c r="C96" s="31" t="s">
        <v>27</v>
      </c>
      <c r="D96" s="32" t="s">
        <v>120</v>
      </c>
      <c r="E96" s="33"/>
      <c r="F96" s="35" t="s">
        <v>152</v>
      </c>
      <c r="G96" s="35">
        <v>2</v>
      </c>
      <c r="H96" s="36">
        <v>7906</v>
      </c>
      <c r="I96" s="37">
        <f t="shared" si="11"/>
        <v>15812</v>
      </c>
      <c r="J96" s="37">
        <f t="shared" si="10"/>
        <v>18974.399999999998</v>
      </c>
      <c r="K96" s="11"/>
      <c r="L96" s="11">
        <f t="shared" si="8"/>
        <v>0</v>
      </c>
      <c r="M96" s="28">
        <f t="shared" si="9"/>
        <v>0</v>
      </c>
      <c r="N96" s="53" t="s">
        <v>29</v>
      </c>
      <c r="O96" s="64"/>
      <c r="P96" s="39"/>
      <c r="Q96" s="55">
        <v>0</v>
      </c>
      <c r="R96" s="55">
        <v>0</v>
      </c>
      <c r="S96" s="55">
        <v>0</v>
      </c>
    </row>
    <row r="97" spans="1:19" s="54" customFormat="1" ht="37.5" x14ac:dyDescent="0.25">
      <c r="A97" s="31">
        <v>88</v>
      </c>
      <c r="B97" s="32">
        <v>1093401</v>
      </c>
      <c r="C97" s="31" t="s">
        <v>27</v>
      </c>
      <c r="D97" s="32" t="s">
        <v>121</v>
      </c>
      <c r="E97" s="33"/>
      <c r="F97" s="35" t="s">
        <v>152</v>
      </c>
      <c r="G97" s="35">
        <v>2</v>
      </c>
      <c r="H97" s="36">
        <v>3054</v>
      </c>
      <c r="I97" s="37">
        <f t="shared" si="11"/>
        <v>6108</v>
      </c>
      <c r="J97" s="37">
        <f t="shared" si="10"/>
        <v>7329.5999999999995</v>
      </c>
      <c r="K97" s="11"/>
      <c r="L97" s="11">
        <f t="shared" si="8"/>
        <v>0</v>
      </c>
      <c r="M97" s="28">
        <f t="shared" si="9"/>
        <v>0</v>
      </c>
      <c r="N97" s="53" t="s">
        <v>29</v>
      </c>
      <c r="O97" s="64"/>
      <c r="P97" s="39"/>
      <c r="Q97" s="55">
        <v>0</v>
      </c>
      <c r="R97" s="55">
        <v>0</v>
      </c>
      <c r="S97" s="55">
        <v>0</v>
      </c>
    </row>
    <row r="98" spans="1:19" s="54" customFormat="1" ht="20.25" x14ac:dyDescent="0.25">
      <c r="A98" s="31">
        <v>89</v>
      </c>
      <c r="B98" s="32">
        <v>1095937</v>
      </c>
      <c r="C98" s="31" t="s">
        <v>27</v>
      </c>
      <c r="D98" s="32" t="s">
        <v>122</v>
      </c>
      <c r="E98" s="33"/>
      <c r="F98" s="35" t="s">
        <v>152</v>
      </c>
      <c r="G98" s="35">
        <v>1</v>
      </c>
      <c r="H98" s="36">
        <v>9938</v>
      </c>
      <c r="I98" s="37">
        <f t="shared" si="11"/>
        <v>9938</v>
      </c>
      <c r="J98" s="37">
        <f t="shared" si="10"/>
        <v>11925.6</v>
      </c>
      <c r="K98" s="11"/>
      <c r="L98" s="11">
        <f t="shared" si="8"/>
        <v>0</v>
      </c>
      <c r="M98" s="28">
        <f t="shared" si="9"/>
        <v>0</v>
      </c>
      <c r="N98" s="53" t="s">
        <v>29</v>
      </c>
      <c r="O98" s="64"/>
      <c r="P98" s="39"/>
      <c r="Q98" s="55">
        <v>0</v>
      </c>
      <c r="R98" s="55">
        <v>0</v>
      </c>
      <c r="S98" s="55">
        <v>0</v>
      </c>
    </row>
    <row r="99" spans="1:19" s="54" customFormat="1" ht="20.25" x14ac:dyDescent="0.25">
      <c r="A99" s="31">
        <v>90</v>
      </c>
      <c r="B99" s="32">
        <v>1109568</v>
      </c>
      <c r="C99" s="31" t="s">
        <v>27</v>
      </c>
      <c r="D99" s="32" t="s">
        <v>123</v>
      </c>
      <c r="E99" s="33"/>
      <c r="F99" s="35" t="s">
        <v>152</v>
      </c>
      <c r="G99" s="35">
        <v>3</v>
      </c>
      <c r="H99" s="36">
        <v>261</v>
      </c>
      <c r="I99" s="37">
        <f t="shared" si="11"/>
        <v>783</v>
      </c>
      <c r="J99" s="37">
        <f t="shared" si="10"/>
        <v>939.59999999999991</v>
      </c>
      <c r="K99" s="11"/>
      <c r="L99" s="11">
        <f t="shared" si="8"/>
        <v>0</v>
      </c>
      <c r="M99" s="28">
        <f t="shared" si="9"/>
        <v>0</v>
      </c>
      <c r="N99" s="53" t="s">
        <v>29</v>
      </c>
      <c r="O99" s="64"/>
      <c r="P99" s="39"/>
      <c r="Q99" s="55">
        <v>0</v>
      </c>
      <c r="R99" s="55">
        <v>0</v>
      </c>
      <c r="S99" s="55">
        <v>0</v>
      </c>
    </row>
    <row r="100" spans="1:19" s="54" customFormat="1" ht="20.25" x14ac:dyDescent="0.25">
      <c r="A100" s="31">
        <v>91</v>
      </c>
      <c r="B100" s="32" t="s">
        <v>143</v>
      </c>
      <c r="C100" s="31" t="s">
        <v>27</v>
      </c>
      <c r="D100" s="32" t="s">
        <v>124</v>
      </c>
      <c r="E100" s="33"/>
      <c r="F100" s="35" t="s">
        <v>152</v>
      </c>
      <c r="G100" s="35">
        <v>9</v>
      </c>
      <c r="H100" s="36">
        <v>272</v>
      </c>
      <c r="I100" s="37">
        <f t="shared" si="11"/>
        <v>2448</v>
      </c>
      <c r="J100" s="37">
        <f t="shared" si="10"/>
        <v>2937.6</v>
      </c>
      <c r="K100" s="11"/>
      <c r="L100" s="11">
        <f t="shared" si="8"/>
        <v>0</v>
      </c>
      <c r="M100" s="28">
        <f t="shared" si="9"/>
        <v>0</v>
      </c>
      <c r="N100" s="53" t="s">
        <v>29</v>
      </c>
      <c r="O100" s="64"/>
      <c r="P100" s="39"/>
      <c r="Q100" s="55">
        <v>0</v>
      </c>
      <c r="R100" s="55">
        <v>0</v>
      </c>
      <c r="S100" s="55">
        <v>0</v>
      </c>
    </row>
    <row r="101" spans="1:19" s="54" customFormat="1" ht="20.25" x14ac:dyDescent="0.25">
      <c r="A101" s="31">
        <v>92</v>
      </c>
      <c r="B101" s="32" t="s">
        <v>144</v>
      </c>
      <c r="C101" s="31" t="s">
        <v>27</v>
      </c>
      <c r="D101" s="32" t="s">
        <v>124</v>
      </c>
      <c r="E101" s="33"/>
      <c r="F101" s="35" t="s">
        <v>152</v>
      </c>
      <c r="G101" s="35">
        <v>9</v>
      </c>
      <c r="H101" s="36">
        <v>272</v>
      </c>
      <c r="I101" s="37">
        <f t="shared" si="11"/>
        <v>2448</v>
      </c>
      <c r="J101" s="37">
        <f t="shared" si="10"/>
        <v>2937.6</v>
      </c>
      <c r="K101" s="11"/>
      <c r="L101" s="11">
        <f t="shared" si="8"/>
        <v>0</v>
      </c>
      <c r="M101" s="28">
        <f t="shared" si="9"/>
        <v>0</v>
      </c>
      <c r="N101" s="53" t="s">
        <v>29</v>
      </c>
      <c r="O101" s="64"/>
      <c r="P101" s="39"/>
      <c r="Q101" s="55">
        <v>0</v>
      </c>
      <c r="R101" s="55">
        <v>0</v>
      </c>
      <c r="S101" s="55">
        <v>0</v>
      </c>
    </row>
    <row r="102" spans="1:19" s="54" customFormat="1" ht="20.25" x14ac:dyDescent="0.25">
      <c r="A102" s="31">
        <v>93</v>
      </c>
      <c r="B102" s="32" t="s">
        <v>145</v>
      </c>
      <c r="C102" s="31" t="s">
        <v>27</v>
      </c>
      <c r="D102" s="32" t="s">
        <v>125</v>
      </c>
      <c r="E102" s="33"/>
      <c r="F102" s="35" t="s">
        <v>152</v>
      </c>
      <c r="G102" s="35">
        <v>11</v>
      </c>
      <c r="H102" s="36">
        <v>1578</v>
      </c>
      <c r="I102" s="37">
        <f t="shared" si="11"/>
        <v>17358</v>
      </c>
      <c r="J102" s="37">
        <f t="shared" si="10"/>
        <v>20829.599999999999</v>
      </c>
      <c r="K102" s="11"/>
      <c r="L102" s="11">
        <f t="shared" si="8"/>
        <v>0</v>
      </c>
      <c r="M102" s="28">
        <f t="shared" si="9"/>
        <v>0</v>
      </c>
      <c r="N102" s="53" t="s">
        <v>29</v>
      </c>
      <c r="O102" s="64"/>
      <c r="P102" s="39"/>
      <c r="Q102" s="55">
        <v>0</v>
      </c>
      <c r="R102" s="55">
        <v>0</v>
      </c>
      <c r="S102" s="55">
        <v>0</v>
      </c>
    </row>
    <row r="103" spans="1:19" s="54" customFormat="1" ht="20.25" x14ac:dyDescent="0.25">
      <c r="A103" s="31">
        <v>94</v>
      </c>
      <c r="B103" s="32" t="s">
        <v>146</v>
      </c>
      <c r="C103" s="31" t="s">
        <v>27</v>
      </c>
      <c r="D103" s="32" t="s">
        <v>126</v>
      </c>
      <c r="E103" s="33"/>
      <c r="F103" s="35" t="s">
        <v>152</v>
      </c>
      <c r="G103" s="35">
        <v>3</v>
      </c>
      <c r="H103" s="36">
        <v>530</v>
      </c>
      <c r="I103" s="37">
        <f t="shared" si="11"/>
        <v>1590</v>
      </c>
      <c r="J103" s="37">
        <f t="shared" si="10"/>
        <v>1908</v>
      </c>
      <c r="K103" s="11"/>
      <c r="L103" s="11">
        <f t="shared" si="8"/>
        <v>0</v>
      </c>
      <c r="M103" s="28">
        <f t="shared" si="9"/>
        <v>0</v>
      </c>
      <c r="N103" s="53" t="s">
        <v>29</v>
      </c>
      <c r="O103" s="64"/>
      <c r="P103" s="39"/>
      <c r="Q103" s="55">
        <v>0</v>
      </c>
      <c r="R103" s="55">
        <v>0</v>
      </c>
      <c r="S103" s="55">
        <v>0</v>
      </c>
    </row>
    <row r="104" spans="1:19" s="54" customFormat="1" ht="20.25" x14ac:dyDescent="0.25">
      <c r="A104" s="31">
        <v>95</v>
      </c>
      <c r="B104" s="32" t="s">
        <v>147</v>
      </c>
      <c r="C104" s="31" t="s">
        <v>27</v>
      </c>
      <c r="D104" s="32" t="s">
        <v>126</v>
      </c>
      <c r="E104" s="33"/>
      <c r="F104" s="35" t="s">
        <v>152</v>
      </c>
      <c r="G104" s="35">
        <v>3</v>
      </c>
      <c r="H104" s="36">
        <v>530</v>
      </c>
      <c r="I104" s="37">
        <f t="shared" si="11"/>
        <v>1590</v>
      </c>
      <c r="J104" s="37">
        <f t="shared" si="10"/>
        <v>1908</v>
      </c>
      <c r="K104" s="11"/>
      <c r="L104" s="11">
        <f t="shared" si="8"/>
        <v>0</v>
      </c>
      <c r="M104" s="28">
        <f t="shared" si="9"/>
        <v>0</v>
      </c>
      <c r="N104" s="53" t="s">
        <v>29</v>
      </c>
      <c r="O104" s="64"/>
      <c r="P104" s="39"/>
      <c r="Q104" s="55">
        <v>0</v>
      </c>
      <c r="R104" s="55">
        <v>0</v>
      </c>
      <c r="S104" s="55">
        <v>0</v>
      </c>
    </row>
    <row r="105" spans="1:19" s="54" customFormat="1" ht="56.25" x14ac:dyDescent="0.25">
      <c r="A105" s="31">
        <v>96</v>
      </c>
      <c r="B105" s="32" t="s">
        <v>148</v>
      </c>
      <c r="C105" s="31" t="s">
        <v>27</v>
      </c>
      <c r="D105" s="32" t="s">
        <v>127</v>
      </c>
      <c r="E105" s="33"/>
      <c r="F105" s="35" t="s">
        <v>151</v>
      </c>
      <c r="G105" s="35">
        <v>1500</v>
      </c>
      <c r="H105" s="36">
        <v>6</v>
      </c>
      <c r="I105" s="37">
        <f t="shared" si="11"/>
        <v>9000</v>
      </c>
      <c r="J105" s="37">
        <f t="shared" si="10"/>
        <v>10799.999999999998</v>
      </c>
      <c r="K105" s="11"/>
      <c r="L105" s="11">
        <f t="shared" si="8"/>
        <v>0</v>
      </c>
      <c r="M105" s="28">
        <f t="shared" si="9"/>
        <v>0</v>
      </c>
      <c r="N105" s="53" t="s">
        <v>29</v>
      </c>
      <c r="O105" s="64"/>
      <c r="P105" s="39"/>
      <c r="Q105" s="55">
        <v>0</v>
      </c>
      <c r="R105" s="55">
        <v>0</v>
      </c>
      <c r="S105" s="55">
        <v>0</v>
      </c>
    </row>
    <row r="106" spans="1:19" s="54" customFormat="1" ht="20.25" x14ac:dyDescent="0.25">
      <c r="A106" s="31">
        <v>97</v>
      </c>
      <c r="B106" s="32" t="s">
        <v>149</v>
      </c>
      <c r="C106" s="31" t="s">
        <v>27</v>
      </c>
      <c r="D106" s="32" t="s">
        <v>128</v>
      </c>
      <c r="E106" s="33"/>
      <c r="F106" s="35" t="s">
        <v>152</v>
      </c>
      <c r="G106" s="35">
        <v>23</v>
      </c>
      <c r="H106" s="36">
        <v>142</v>
      </c>
      <c r="I106" s="37">
        <f t="shared" si="11"/>
        <v>3266</v>
      </c>
      <c r="J106" s="37">
        <f t="shared" si="10"/>
        <v>3919.2000000000003</v>
      </c>
      <c r="K106" s="11"/>
      <c r="L106" s="11">
        <f t="shared" si="8"/>
        <v>0</v>
      </c>
      <c r="M106" s="28">
        <f t="shared" si="9"/>
        <v>0</v>
      </c>
      <c r="N106" s="53" t="s">
        <v>29</v>
      </c>
      <c r="O106" s="64"/>
      <c r="P106" s="39"/>
      <c r="Q106" s="55">
        <v>0</v>
      </c>
      <c r="R106" s="55">
        <v>0</v>
      </c>
      <c r="S106" s="55">
        <v>0</v>
      </c>
    </row>
    <row r="107" spans="1:19" s="54" customFormat="1" ht="20.25" x14ac:dyDescent="0.25">
      <c r="A107" s="31">
        <v>98</v>
      </c>
      <c r="B107" s="32">
        <v>1121019</v>
      </c>
      <c r="C107" s="31" t="s">
        <v>27</v>
      </c>
      <c r="D107" s="32" t="s">
        <v>129</v>
      </c>
      <c r="E107" s="33"/>
      <c r="F107" s="35" t="s">
        <v>152</v>
      </c>
      <c r="G107" s="35">
        <v>48</v>
      </c>
      <c r="H107" s="36">
        <v>1938</v>
      </c>
      <c r="I107" s="37">
        <f t="shared" si="11"/>
        <v>93024</v>
      </c>
      <c r="J107" s="37">
        <f t="shared" si="10"/>
        <v>111628.79999999999</v>
      </c>
      <c r="K107" s="11"/>
      <c r="L107" s="11">
        <f t="shared" si="8"/>
        <v>0</v>
      </c>
      <c r="M107" s="28">
        <f t="shared" si="9"/>
        <v>0</v>
      </c>
      <c r="N107" s="53" t="s">
        <v>29</v>
      </c>
      <c r="O107" s="64"/>
      <c r="P107" s="39"/>
      <c r="Q107" s="55">
        <v>0</v>
      </c>
      <c r="R107" s="55">
        <v>0</v>
      </c>
      <c r="S107" s="55">
        <v>0</v>
      </c>
    </row>
    <row r="108" spans="1:19" s="54" customFormat="1" ht="20.25" x14ac:dyDescent="0.25">
      <c r="A108" s="31">
        <v>99</v>
      </c>
      <c r="B108" s="32">
        <v>1000408</v>
      </c>
      <c r="C108" s="31" t="s">
        <v>27</v>
      </c>
      <c r="D108" s="32" t="s">
        <v>130</v>
      </c>
      <c r="E108" s="33"/>
      <c r="F108" s="35" t="s">
        <v>152</v>
      </c>
      <c r="G108" s="35">
        <v>1</v>
      </c>
      <c r="H108" s="36">
        <v>3430</v>
      </c>
      <c r="I108" s="37">
        <f t="shared" si="11"/>
        <v>3430</v>
      </c>
      <c r="J108" s="37">
        <f t="shared" si="10"/>
        <v>4116</v>
      </c>
      <c r="K108" s="11"/>
      <c r="L108" s="11">
        <f t="shared" si="8"/>
        <v>0</v>
      </c>
      <c r="M108" s="28">
        <f t="shared" si="9"/>
        <v>0</v>
      </c>
      <c r="N108" s="53" t="s">
        <v>29</v>
      </c>
      <c r="O108" s="64"/>
      <c r="P108" s="39"/>
      <c r="Q108" s="55">
        <v>0</v>
      </c>
      <c r="R108" s="55">
        <v>0</v>
      </c>
      <c r="S108" s="55">
        <v>0</v>
      </c>
    </row>
    <row r="109" spans="1:19" s="54" customFormat="1" ht="20.25" x14ac:dyDescent="0.25">
      <c r="A109" s="31">
        <v>100</v>
      </c>
      <c r="B109" s="32">
        <v>1001462</v>
      </c>
      <c r="C109" s="31" t="s">
        <v>27</v>
      </c>
      <c r="D109" s="32" t="s">
        <v>131</v>
      </c>
      <c r="E109" s="33"/>
      <c r="F109" s="35" t="s">
        <v>152</v>
      </c>
      <c r="G109" s="35">
        <v>2</v>
      </c>
      <c r="H109" s="36">
        <v>2687</v>
      </c>
      <c r="I109" s="37">
        <f t="shared" si="11"/>
        <v>5374</v>
      </c>
      <c r="J109" s="37">
        <f t="shared" si="10"/>
        <v>6448.8</v>
      </c>
      <c r="K109" s="11"/>
      <c r="L109" s="11">
        <f t="shared" si="8"/>
        <v>0</v>
      </c>
      <c r="M109" s="28">
        <f t="shared" si="9"/>
        <v>0</v>
      </c>
      <c r="N109" s="53" t="s">
        <v>29</v>
      </c>
      <c r="O109" s="64"/>
      <c r="P109" s="39"/>
      <c r="Q109" s="55">
        <v>0</v>
      </c>
      <c r="R109" s="55">
        <v>0</v>
      </c>
      <c r="S109" s="55">
        <v>0</v>
      </c>
    </row>
    <row r="110" spans="1:19" s="54" customFormat="1" ht="20.25" x14ac:dyDescent="0.25">
      <c r="A110" s="31">
        <v>101</v>
      </c>
      <c r="B110" s="32">
        <v>1010888</v>
      </c>
      <c r="C110" s="31" t="s">
        <v>27</v>
      </c>
      <c r="D110" s="32" t="s">
        <v>132</v>
      </c>
      <c r="E110" s="33"/>
      <c r="F110" s="35" t="s">
        <v>152</v>
      </c>
      <c r="G110" s="35">
        <v>135</v>
      </c>
      <c r="H110" s="36">
        <v>97</v>
      </c>
      <c r="I110" s="37">
        <f t="shared" si="11"/>
        <v>13095</v>
      </c>
      <c r="J110" s="37">
        <f t="shared" si="10"/>
        <v>15713.999999999998</v>
      </c>
      <c r="K110" s="11"/>
      <c r="L110" s="11">
        <f t="shared" si="8"/>
        <v>0</v>
      </c>
      <c r="M110" s="28">
        <f t="shared" si="9"/>
        <v>0</v>
      </c>
      <c r="N110" s="53" t="s">
        <v>29</v>
      </c>
      <c r="O110" s="64"/>
      <c r="P110" s="39"/>
      <c r="Q110" s="55">
        <v>0</v>
      </c>
      <c r="R110" s="55">
        <v>0</v>
      </c>
      <c r="S110" s="55">
        <v>0</v>
      </c>
    </row>
    <row r="111" spans="1:19" s="54" customFormat="1" ht="37.5" x14ac:dyDescent="0.25">
      <c r="A111" s="31">
        <v>102</v>
      </c>
      <c r="B111" s="32">
        <v>1010889</v>
      </c>
      <c r="C111" s="31" t="s">
        <v>27</v>
      </c>
      <c r="D111" s="32" t="s">
        <v>133</v>
      </c>
      <c r="E111" s="33"/>
      <c r="F111" s="35" t="s">
        <v>152</v>
      </c>
      <c r="G111" s="35">
        <v>62</v>
      </c>
      <c r="H111" s="36">
        <v>97</v>
      </c>
      <c r="I111" s="37">
        <f t="shared" si="11"/>
        <v>6014</v>
      </c>
      <c r="J111" s="37">
        <f t="shared" si="10"/>
        <v>7216.7999999999993</v>
      </c>
      <c r="K111" s="11"/>
      <c r="L111" s="11">
        <f t="shared" si="8"/>
        <v>0</v>
      </c>
      <c r="M111" s="28">
        <f t="shared" si="9"/>
        <v>0</v>
      </c>
      <c r="N111" s="53" t="s">
        <v>29</v>
      </c>
      <c r="O111" s="64"/>
      <c r="P111" s="39"/>
      <c r="Q111" s="55">
        <v>0</v>
      </c>
      <c r="R111" s="55">
        <v>0</v>
      </c>
      <c r="S111" s="55">
        <v>0</v>
      </c>
    </row>
    <row r="112" spans="1:19" s="54" customFormat="1" ht="20.25" x14ac:dyDescent="0.25">
      <c r="A112" s="31">
        <v>103</v>
      </c>
      <c r="B112" s="32">
        <v>1010890</v>
      </c>
      <c r="C112" s="31" t="s">
        <v>27</v>
      </c>
      <c r="D112" s="32" t="s">
        <v>134</v>
      </c>
      <c r="E112" s="33"/>
      <c r="F112" s="35" t="s">
        <v>152</v>
      </c>
      <c r="G112" s="35">
        <v>38</v>
      </c>
      <c r="H112" s="36">
        <v>97</v>
      </c>
      <c r="I112" s="37">
        <f t="shared" si="11"/>
        <v>3686</v>
      </c>
      <c r="J112" s="37">
        <f t="shared" si="10"/>
        <v>4423.2</v>
      </c>
      <c r="K112" s="11"/>
      <c r="L112" s="11">
        <f t="shared" si="8"/>
        <v>0</v>
      </c>
      <c r="M112" s="28">
        <f t="shared" si="9"/>
        <v>0</v>
      </c>
      <c r="N112" s="53" t="s">
        <v>29</v>
      </c>
      <c r="O112" s="64"/>
      <c r="P112" s="39"/>
      <c r="Q112" s="55">
        <v>0</v>
      </c>
      <c r="R112" s="55">
        <v>0</v>
      </c>
      <c r="S112" s="55">
        <v>0</v>
      </c>
    </row>
    <row r="113" spans="1:19" s="54" customFormat="1" ht="20.25" x14ac:dyDescent="0.25">
      <c r="A113" s="31">
        <v>104</v>
      </c>
      <c r="B113" s="32">
        <v>1011239</v>
      </c>
      <c r="C113" s="31" t="s">
        <v>27</v>
      </c>
      <c r="D113" s="32" t="s">
        <v>135</v>
      </c>
      <c r="E113" s="33"/>
      <c r="F113" s="35" t="s">
        <v>155</v>
      </c>
      <c r="G113" s="35">
        <v>7.2</v>
      </c>
      <c r="H113" s="36">
        <v>21</v>
      </c>
      <c r="I113" s="37">
        <f t="shared" si="11"/>
        <v>151.20000000000002</v>
      </c>
      <c r="J113" s="37">
        <f t="shared" si="10"/>
        <v>181.44</v>
      </c>
      <c r="K113" s="11"/>
      <c r="L113" s="11">
        <f t="shared" si="8"/>
        <v>0</v>
      </c>
      <c r="M113" s="28">
        <f t="shared" si="9"/>
        <v>0</v>
      </c>
      <c r="N113" s="53" t="s">
        <v>29</v>
      </c>
      <c r="O113" s="64"/>
      <c r="P113" s="39"/>
      <c r="Q113" s="55">
        <v>0</v>
      </c>
      <c r="R113" s="55">
        <v>0</v>
      </c>
      <c r="S113" s="55">
        <v>0</v>
      </c>
    </row>
    <row r="114" spans="1:19" s="54" customFormat="1" ht="20.25" x14ac:dyDescent="0.25">
      <c r="A114" s="31">
        <v>105</v>
      </c>
      <c r="B114" s="32">
        <v>1033313</v>
      </c>
      <c r="C114" s="31" t="s">
        <v>27</v>
      </c>
      <c r="D114" s="32" t="s">
        <v>136</v>
      </c>
      <c r="E114" s="33"/>
      <c r="F114" s="35" t="s">
        <v>152</v>
      </c>
      <c r="G114" s="35">
        <v>1</v>
      </c>
      <c r="H114" s="36">
        <v>3430</v>
      </c>
      <c r="I114" s="37">
        <f t="shared" si="11"/>
        <v>3430</v>
      </c>
      <c r="J114" s="37">
        <f t="shared" si="10"/>
        <v>4116</v>
      </c>
      <c r="K114" s="11"/>
      <c r="L114" s="11">
        <f t="shared" si="8"/>
        <v>0</v>
      </c>
      <c r="M114" s="28">
        <f t="shared" si="9"/>
        <v>0</v>
      </c>
      <c r="N114" s="53" t="s">
        <v>29</v>
      </c>
      <c r="O114" s="64"/>
      <c r="P114" s="39"/>
      <c r="Q114" s="55">
        <v>0</v>
      </c>
      <c r="R114" s="55">
        <v>0</v>
      </c>
      <c r="S114" s="55">
        <v>0</v>
      </c>
    </row>
    <row r="115" spans="1:19" s="54" customFormat="1" ht="63" customHeight="1" x14ac:dyDescent="0.25">
      <c r="A115" s="31">
        <v>106</v>
      </c>
      <c r="B115" s="32" t="s">
        <v>150</v>
      </c>
      <c r="C115" s="31" t="s">
        <v>27</v>
      </c>
      <c r="D115" s="32" t="s">
        <v>137</v>
      </c>
      <c r="E115" s="33"/>
      <c r="F115" s="35" t="s">
        <v>151</v>
      </c>
      <c r="G115" s="35">
        <v>925</v>
      </c>
      <c r="H115" s="36">
        <v>20</v>
      </c>
      <c r="I115" s="37">
        <f t="shared" si="11"/>
        <v>18500</v>
      </c>
      <c r="J115" s="37">
        <f t="shared" si="10"/>
        <v>22200</v>
      </c>
      <c r="K115" s="11"/>
      <c r="L115" s="11">
        <f t="shared" si="8"/>
        <v>0</v>
      </c>
      <c r="M115" s="28">
        <f t="shared" si="9"/>
        <v>0</v>
      </c>
      <c r="N115" s="53" t="s">
        <v>29</v>
      </c>
      <c r="O115" s="65"/>
      <c r="P115" s="39"/>
      <c r="Q115" s="55">
        <v>0</v>
      </c>
      <c r="R115" s="55">
        <v>0</v>
      </c>
      <c r="S115" s="55">
        <v>0</v>
      </c>
    </row>
    <row r="116" spans="1:19" s="13" customFormat="1" x14ac:dyDescent="0.25">
      <c r="A116" s="59" t="s">
        <v>9</v>
      </c>
      <c r="B116" s="60"/>
      <c r="C116" s="60"/>
      <c r="D116" s="60"/>
      <c r="E116" s="60"/>
      <c r="F116" s="60"/>
      <c r="G116" s="60"/>
      <c r="H116" s="60"/>
      <c r="I116" s="38">
        <f>SUM(I10:I115)</f>
        <v>2042993.6333800002</v>
      </c>
      <c r="J116" s="38">
        <f>SUM(J10:J115)</f>
        <v>2451592.3600560003</v>
      </c>
      <c r="K116" s="12"/>
      <c r="L116" s="12">
        <f>SUM(L10:L115)</f>
        <v>0</v>
      </c>
      <c r="M116" s="12">
        <f>SUM(M10:M115)</f>
        <v>0</v>
      </c>
      <c r="N116" s="5"/>
      <c r="O116" s="52"/>
      <c r="P116" s="40"/>
    </row>
    <row r="117" spans="1:19" s="13" customFormat="1" ht="20.25" x14ac:dyDescent="0.3">
      <c r="A117" s="45" t="s">
        <v>30</v>
      </c>
      <c r="B117" s="46"/>
      <c r="C117" s="46"/>
      <c r="D117" s="46"/>
      <c r="E117" s="46"/>
      <c r="F117" s="47">
        <f>L116</f>
        <v>0</v>
      </c>
      <c r="G117" s="48" t="s">
        <v>29</v>
      </c>
      <c r="H117" s="16"/>
      <c r="I117" s="16"/>
      <c r="J117" s="16"/>
      <c r="K117" s="17"/>
      <c r="L117" s="17"/>
      <c r="M117" s="17"/>
      <c r="N117" s="17"/>
      <c r="O117" s="17"/>
    </row>
    <row r="118" spans="1:19" s="13" customFormat="1" ht="20.25" x14ac:dyDescent="0.3">
      <c r="A118" s="45" t="s">
        <v>31</v>
      </c>
      <c r="B118" s="46"/>
      <c r="C118" s="46"/>
      <c r="D118" s="46"/>
      <c r="E118" s="46"/>
      <c r="F118" s="49">
        <f>M116-L116</f>
        <v>0</v>
      </c>
      <c r="G118" s="48" t="s">
        <v>29</v>
      </c>
      <c r="H118" s="16"/>
      <c r="I118" s="16"/>
      <c r="J118" s="16"/>
      <c r="K118" s="17"/>
      <c r="L118" s="17"/>
      <c r="M118" s="17"/>
      <c r="N118" s="17"/>
      <c r="O118" s="17"/>
    </row>
    <row r="119" spans="1:19" s="13" customFormat="1" ht="45.75" customHeight="1" x14ac:dyDescent="0.25">
      <c r="A119" s="74" t="s">
        <v>157</v>
      </c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</row>
    <row r="120" spans="1:19" s="13" customFormat="1" ht="20.25" x14ac:dyDescent="0.3">
      <c r="A120" s="14" t="s">
        <v>18</v>
      </c>
      <c r="B120" s="15"/>
      <c r="C120" s="15"/>
      <c r="D120" s="15"/>
      <c r="E120" s="15"/>
      <c r="F120" s="15"/>
      <c r="G120" s="15"/>
      <c r="H120" s="16"/>
      <c r="I120" s="16"/>
      <c r="J120" s="16"/>
      <c r="K120" s="17"/>
      <c r="L120" s="17"/>
      <c r="M120" s="17"/>
      <c r="N120" s="17"/>
      <c r="O120" s="17"/>
    </row>
    <row r="121" spans="1:19" s="13" customFormat="1" ht="20.25" x14ac:dyDescent="0.3">
      <c r="A121" s="14" t="s">
        <v>32</v>
      </c>
      <c r="B121" s="15"/>
      <c r="C121" s="15"/>
      <c r="D121" s="15"/>
      <c r="E121" s="15"/>
      <c r="F121" s="15"/>
      <c r="G121" s="15"/>
      <c r="H121" s="16"/>
      <c r="I121" s="16"/>
      <c r="J121" s="16"/>
      <c r="K121" s="17"/>
      <c r="L121" s="17"/>
      <c r="M121" s="17"/>
      <c r="N121" s="17"/>
      <c r="O121" s="17"/>
    </row>
    <row r="122" spans="1:19" s="13" customFormat="1" ht="20.25" x14ac:dyDescent="0.3">
      <c r="A122" s="14"/>
      <c r="B122" s="18" t="s">
        <v>10</v>
      </c>
      <c r="C122" s="15"/>
      <c r="D122" s="15"/>
      <c r="E122" s="15"/>
      <c r="F122" s="15"/>
      <c r="G122" s="15"/>
      <c r="H122" s="16"/>
      <c r="I122" s="16"/>
      <c r="J122" s="16"/>
      <c r="K122" s="17"/>
      <c r="L122" s="17"/>
      <c r="M122" s="17"/>
      <c r="N122" s="17"/>
      <c r="O122" s="17"/>
    </row>
    <row r="123" spans="1:19" s="13" customFormat="1" ht="43.5" customHeight="1" x14ac:dyDescent="0.25">
      <c r="A123" s="61" t="s">
        <v>163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</row>
    <row r="124" spans="1:19" s="13" customFormat="1" ht="38.25" customHeight="1" x14ac:dyDescent="0.25">
      <c r="A124" s="61" t="s">
        <v>24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</row>
    <row r="125" spans="1:19" s="13" customFormat="1" ht="20.25" x14ac:dyDescent="0.25">
      <c r="A125" s="67" t="s">
        <v>25</v>
      </c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</row>
    <row r="126" spans="1:19" s="13" customFormat="1" ht="20.25" x14ac:dyDescent="0.25">
      <c r="A126" s="67" t="s">
        <v>26</v>
      </c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</row>
    <row r="127" spans="1:19" s="13" customFormat="1" ht="20.25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4"/>
      <c r="M127" s="42"/>
      <c r="N127" s="42"/>
      <c r="O127" s="42"/>
    </row>
    <row r="128" spans="1:19" s="13" customFormat="1" ht="20.25" x14ac:dyDescent="0.25">
      <c r="A128" s="43"/>
      <c r="B128" s="14"/>
      <c r="C128" s="14"/>
      <c r="D128" s="14"/>
      <c r="E128" s="14"/>
      <c r="F128" s="14"/>
      <c r="G128" s="14"/>
      <c r="H128" s="19"/>
      <c r="I128" s="19"/>
      <c r="J128" s="19"/>
      <c r="K128" s="14"/>
      <c r="L128" s="14"/>
      <c r="M128" s="14"/>
      <c r="N128" s="14"/>
      <c r="O128" s="14"/>
    </row>
    <row r="129" spans="1:56" s="13" customFormat="1" ht="21" thickBot="1" x14ac:dyDescent="0.3">
      <c r="A129" s="68"/>
      <c r="B129" s="68"/>
      <c r="C129" s="68"/>
      <c r="D129" s="68"/>
      <c r="E129" s="68"/>
      <c r="F129" s="68"/>
      <c r="G129" s="14"/>
      <c r="H129" s="19"/>
      <c r="I129" s="19"/>
      <c r="J129" s="20"/>
      <c r="K129" s="20"/>
      <c r="L129" s="20"/>
      <c r="M129" s="20"/>
      <c r="N129" s="20"/>
    </row>
    <row r="130" spans="1:56" s="13" customFormat="1" ht="20.25" x14ac:dyDescent="0.25">
      <c r="A130" s="69" t="s">
        <v>11</v>
      </c>
      <c r="B130" s="69"/>
      <c r="C130" s="69"/>
      <c r="D130" s="69"/>
      <c r="E130" s="69"/>
      <c r="F130" s="69"/>
      <c r="G130" s="14"/>
      <c r="H130" s="19"/>
      <c r="I130" s="19"/>
      <c r="J130" s="62" t="s">
        <v>16</v>
      </c>
      <c r="K130" s="62"/>
      <c r="L130" s="62"/>
      <c r="M130" s="62"/>
      <c r="N130" s="62"/>
    </row>
    <row r="131" spans="1:56" s="13" customFormat="1" ht="20.25" x14ac:dyDescent="0.25">
      <c r="A131" s="43"/>
      <c r="B131" s="14"/>
      <c r="C131" s="14"/>
      <c r="D131" s="14"/>
      <c r="E131" s="14"/>
      <c r="F131" s="14"/>
      <c r="G131" s="14"/>
      <c r="H131" s="19"/>
      <c r="I131" s="19"/>
      <c r="J131" s="14"/>
      <c r="K131" s="14"/>
      <c r="L131" s="14"/>
      <c r="M131" s="14"/>
      <c r="N131" s="14"/>
    </row>
    <row r="132" spans="1:56" s="13" customFormat="1" ht="21" thickBot="1" x14ac:dyDescent="0.3">
      <c r="A132" s="43"/>
      <c r="B132" s="14"/>
      <c r="C132" s="14"/>
      <c r="D132" s="14"/>
      <c r="E132" s="14"/>
      <c r="F132" s="14"/>
      <c r="G132" s="14"/>
      <c r="H132" s="19"/>
      <c r="I132" s="19"/>
      <c r="J132" s="20"/>
      <c r="K132" s="20"/>
      <c r="L132" s="20"/>
      <c r="M132" s="20"/>
      <c r="N132" s="20"/>
    </row>
    <row r="133" spans="1:56" s="13" customFormat="1" ht="20.25" x14ac:dyDescent="0.25">
      <c r="A133" s="43"/>
      <c r="B133" s="14"/>
      <c r="C133" s="14"/>
      <c r="D133" s="14"/>
      <c r="E133" s="14"/>
      <c r="F133" s="14"/>
      <c r="G133" s="14"/>
      <c r="H133" s="19"/>
      <c r="I133" s="19"/>
      <c r="J133" s="62" t="s">
        <v>17</v>
      </c>
      <c r="K133" s="62"/>
      <c r="L133" s="62"/>
      <c r="M133" s="62"/>
      <c r="N133" s="62"/>
    </row>
    <row r="134" spans="1:56" s="21" customFormat="1" ht="20.25" x14ac:dyDescent="0.25">
      <c r="H134" s="22"/>
      <c r="I134" s="22"/>
      <c r="J134" s="22"/>
    </row>
    <row r="135" spans="1:56" s="2" customFormat="1" x14ac:dyDescent="0.25">
      <c r="A135" s="1"/>
      <c r="C135" s="1"/>
      <c r="F135" s="1"/>
      <c r="G135" s="1"/>
      <c r="H135" s="3"/>
      <c r="I135" s="3"/>
      <c r="J135" s="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</row>
    <row r="136" spans="1:56" s="2" customFormat="1" x14ac:dyDescent="0.25">
      <c r="A136" s="1"/>
      <c r="C136" s="1"/>
      <c r="F136" s="1"/>
      <c r="G136" s="1"/>
      <c r="H136" s="3"/>
      <c r="I136" s="3"/>
      <c r="J136" s="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</row>
    <row r="137" spans="1:56" s="2" customFormat="1" x14ac:dyDescent="0.25">
      <c r="A137" s="1"/>
      <c r="C137" s="1"/>
      <c r="F137" s="1"/>
      <c r="G137" s="1"/>
      <c r="H137" s="3"/>
      <c r="I137" s="3"/>
      <c r="J137" s="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</row>
    <row r="138" spans="1:56" s="2" customFormat="1" x14ac:dyDescent="0.25">
      <c r="A138" s="1"/>
      <c r="C138" s="1"/>
      <c r="F138" s="1"/>
      <c r="G138" s="1"/>
      <c r="H138" s="3"/>
      <c r="I138" s="3"/>
      <c r="J138" s="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</row>
    <row r="139" spans="1:56" s="2" customFormat="1" x14ac:dyDescent="0.25">
      <c r="A139" s="1"/>
      <c r="C139" s="1"/>
      <c r="F139" s="1"/>
      <c r="G139" s="1"/>
      <c r="H139" s="3"/>
      <c r="I139" s="3"/>
      <c r="J139" s="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</row>
    <row r="140" spans="1:56" s="2" customFormat="1" x14ac:dyDescent="0.25">
      <c r="A140" s="1"/>
      <c r="C140" s="1"/>
      <c r="F140" s="1"/>
      <c r="G140" s="1"/>
      <c r="H140" s="3"/>
      <c r="I140" s="3"/>
      <c r="J140" s="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</row>
    <row r="141" spans="1:56" s="2" customFormat="1" x14ac:dyDescent="0.25">
      <c r="A141" s="1"/>
      <c r="C141" s="1"/>
      <c r="F141" s="1"/>
      <c r="G141" s="1"/>
      <c r="H141" s="3"/>
      <c r="I141" s="3"/>
      <c r="J141" s="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</row>
    <row r="142" spans="1:56" s="2" customFormat="1" x14ac:dyDescent="0.25">
      <c r="A142" s="1"/>
      <c r="C142" s="1"/>
      <c r="F142" s="1"/>
      <c r="G142" s="1"/>
      <c r="H142" s="3"/>
      <c r="I142" s="3"/>
      <c r="J142" s="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</row>
    <row r="143" spans="1:56" s="2" customFormat="1" x14ac:dyDescent="0.25">
      <c r="A143" s="1"/>
      <c r="C143" s="1"/>
      <c r="F143" s="1"/>
      <c r="G143" s="1"/>
      <c r="H143" s="3"/>
      <c r="I143" s="3"/>
      <c r="J143" s="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</row>
    <row r="144" spans="1:56" s="2" customFormat="1" x14ac:dyDescent="0.25">
      <c r="A144" s="1"/>
      <c r="C144" s="1"/>
      <c r="F144" s="1"/>
      <c r="G144" s="1"/>
      <c r="H144" s="3"/>
      <c r="I144" s="3"/>
      <c r="J144" s="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</row>
    <row r="145" spans="1:56" s="2" customFormat="1" x14ac:dyDescent="0.25">
      <c r="A145" s="1"/>
      <c r="C145" s="1"/>
      <c r="F145" s="1"/>
      <c r="G145" s="1"/>
      <c r="H145" s="3"/>
      <c r="I145" s="3"/>
      <c r="J145" s="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</row>
    <row r="146" spans="1:56" s="2" customFormat="1" x14ac:dyDescent="0.25">
      <c r="A146" s="1"/>
      <c r="C146" s="1"/>
      <c r="F146" s="1"/>
      <c r="G146" s="1"/>
      <c r="H146" s="3"/>
      <c r="I146" s="3"/>
      <c r="J146" s="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</row>
    <row r="147" spans="1:56" s="2" customFormat="1" x14ac:dyDescent="0.25">
      <c r="A147" s="1"/>
      <c r="C147" s="1"/>
      <c r="F147" s="1"/>
      <c r="G147" s="1"/>
      <c r="H147" s="3"/>
      <c r="I147" s="3"/>
      <c r="J147" s="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</row>
    <row r="148" spans="1:56" s="2" customFormat="1" x14ac:dyDescent="0.25">
      <c r="A148" s="1"/>
      <c r="C148" s="1"/>
      <c r="F148" s="1"/>
      <c r="G148" s="1"/>
      <c r="H148" s="3"/>
      <c r="I148" s="3"/>
      <c r="J148" s="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</row>
    <row r="149" spans="1:56" s="2" customFormat="1" x14ac:dyDescent="0.25">
      <c r="A149" s="1"/>
      <c r="C149" s="1"/>
      <c r="F149" s="1"/>
      <c r="G149" s="1"/>
      <c r="H149" s="3"/>
      <c r="I149" s="3"/>
      <c r="J149" s="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</row>
    <row r="150" spans="1:56" s="2" customFormat="1" x14ac:dyDescent="0.25">
      <c r="A150" s="1"/>
      <c r="C150" s="1"/>
      <c r="F150" s="1"/>
      <c r="G150" s="1"/>
      <c r="H150" s="3"/>
      <c r="I150" s="3"/>
      <c r="J150" s="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</row>
    <row r="151" spans="1:56" s="2" customFormat="1" x14ac:dyDescent="0.25">
      <c r="A151" s="1"/>
      <c r="C151" s="1"/>
      <c r="F151" s="1"/>
      <c r="G151" s="1"/>
      <c r="H151" s="3"/>
      <c r="I151" s="3"/>
      <c r="J151" s="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</row>
    <row r="152" spans="1:56" s="2" customFormat="1" x14ac:dyDescent="0.25">
      <c r="A152" s="1"/>
      <c r="C152" s="1"/>
      <c r="F152" s="1"/>
      <c r="G152" s="1"/>
      <c r="H152" s="3"/>
      <c r="I152" s="3"/>
      <c r="J152" s="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</row>
    <row r="153" spans="1:56" s="2" customFormat="1" x14ac:dyDescent="0.25">
      <c r="A153" s="1"/>
      <c r="C153" s="1"/>
      <c r="F153" s="1"/>
      <c r="G153" s="1"/>
      <c r="H153" s="3"/>
      <c r="I153" s="3"/>
      <c r="J153" s="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</row>
    <row r="154" spans="1:56" s="2" customFormat="1" x14ac:dyDescent="0.25">
      <c r="A154" s="1"/>
      <c r="C154" s="1"/>
      <c r="F154" s="1"/>
      <c r="G154" s="1"/>
      <c r="H154" s="3"/>
      <c r="I154" s="3"/>
      <c r="J154" s="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</row>
    <row r="155" spans="1:56" s="2" customFormat="1" x14ac:dyDescent="0.25">
      <c r="A155" s="1"/>
      <c r="C155" s="1"/>
      <c r="F155" s="1"/>
      <c r="G155" s="1"/>
      <c r="H155" s="3"/>
      <c r="I155" s="3"/>
      <c r="J155" s="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</row>
    <row r="156" spans="1:56" s="2" customFormat="1" x14ac:dyDescent="0.25">
      <c r="A156" s="1"/>
      <c r="C156" s="1"/>
      <c r="F156" s="1"/>
      <c r="G156" s="1"/>
      <c r="H156" s="3"/>
      <c r="I156" s="3"/>
      <c r="J156" s="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</row>
    <row r="157" spans="1:56" s="2" customFormat="1" x14ac:dyDescent="0.25">
      <c r="A157" s="1"/>
      <c r="C157" s="1"/>
      <c r="F157" s="1"/>
      <c r="G157" s="1"/>
      <c r="H157" s="3"/>
      <c r="I157" s="3"/>
      <c r="J157" s="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</row>
    <row r="158" spans="1:56" s="2" customFormat="1" x14ac:dyDescent="0.25">
      <c r="A158" s="1"/>
      <c r="C158" s="1"/>
      <c r="F158" s="1"/>
      <c r="G158" s="1"/>
      <c r="H158" s="3"/>
      <c r="I158" s="3"/>
      <c r="J158" s="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</row>
    <row r="159" spans="1:56" s="2" customFormat="1" x14ac:dyDescent="0.25">
      <c r="A159" s="1"/>
      <c r="C159" s="1"/>
      <c r="F159" s="1"/>
      <c r="G159" s="1"/>
      <c r="H159" s="3"/>
      <c r="I159" s="3"/>
      <c r="J159" s="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</row>
    <row r="160" spans="1:56" s="2" customFormat="1" x14ac:dyDescent="0.25">
      <c r="A160" s="1"/>
      <c r="C160" s="1"/>
      <c r="F160" s="1"/>
      <c r="G160" s="1"/>
      <c r="H160" s="3"/>
      <c r="I160" s="3"/>
      <c r="J160" s="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</row>
    <row r="161" spans="1:56" s="2" customFormat="1" x14ac:dyDescent="0.25">
      <c r="A161" s="1"/>
      <c r="C161" s="1"/>
      <c r="F161" s="1"/>
      <c r="G161" s="1"/>
      <c r="H161" s="3"/>
      <c r="I161" s="3"/>
      <c r="J161" s="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</row>
    <row r="162" spans="1:56" s="2" customFormat="1" x14ac:dyDescent="0.25">
      <c r="A162" s="1"/>
      <c r="C162" s="1"/>
      <c r="F162" s="1"/>
      <c r="G162" s="1"/>
      <c r="H162" s="3"/>
      <c r="I162" s="3"/>
      <c r="J162" s="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</row>
    <row r="163" spans="1:56" s="2" customFormat="1" x14ac:dyDescent="0.25">
      <c r="A163" s="1"/>
      <c r="C163" s="1"/>
      <c r="F163" s="1"/>
      <c r="G163" s="1"/>
      <c r="H163" s="3"/>
      <c r="I163" s="3"/>
      <c r="J163" s="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</row>
    <row r="164" spans="1:56" s="2" customFormat="1" x14ac:dyDescent="0.25">
      <c r="A164" s="1"/>
      <c r="C164" s="1"/>
      <c r="F164" s="1"/>
      <c r="G164" s="1"/>
      <c r="H164" s="3"/>
      <c r="I164" s="3"/>
      <c r="J164" s="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</row>
    <row r="165" spans="1:56" s="2" customFormat="1" x14ac:dyDescent="0.25">
      <c r="A165" s="1"/>
      <c r="C165" s="1"/>
      <c r="F165" s="1"/>
      <c r="G165" s="1"/>
      <c r="H165" s="3"/>
      <c r="I165" s="3"/>
      <c r="J165" s="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</row>
    <row r="166" spans="1:56" s="2" customFormat="1" x14ac:dyDescent="0.25">
      <c r="A166" s="1"/>
      <c r="C166" s="1"/>
      <c r="F166" s="1"/>
      <c r="G166" s="1"/>
      <c r="H166" s="3"/>
      <c r="I166" s="3"/>
      <c r="J166" s="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</row>
    <row r="167" spans="1:56" s="2" customFormat="1" x14ac:dyDescent="0.25">
      <c r="A167" s="1"/>
      <c r="C167" s="1"/>
      <c r="F167" s="1"/>
      <c r="G167" s="1"/>
      <c r="H167" s="3"/>
      <c r="I167" s="3"/>
      <c r="J167" s="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</row>
    <row r="168" spans="1:56" s="2" customFormat="1" x14ac:dyDescent="0.25">
      <c r="A168" s="1"/>
      <c r="C168" s="1"/>
      <c r="F168" s="1"/>
      <c r="G168" s="1"/>
      <c r="H168" s="3"/>
      <c r="I168" s="3"/>
      <c r="J168" s="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</row>
    <row r="169" spans="1:56" s="2" customFormat="1" x14ac:dyDescent="0.25">
      <c r="A169" s="1"/>
      <c r="C169" s="1"/>
      <c r="F169" s="1"/>
      <c r="G169" s="1"/>
      <c r="H169" s="3"/>
      <c r="I169" s="3"/>
      <c r="J169" s="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</row>
    <row r="170" spans="1:56" s="2" customFormat="1" x14ac:dyDescent="0.25">
      <c r="A170" s="1"/>
      <c r="C170" s="1"/>
      <c r="F170" s="1"/>
      <c r="G170" s="1"/>
      <c r="H170" s="3"/>
      <c r="I170" s="3"/>
      <c r="J170" s="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</row>
    <row r="171" spans="1:56" s="25" customFormat="1" x14ac:dyDescent="0.25">
      <c r="A171" s="24"/>
      <c r="C171" s="24"/>
      <c r="F171" s="24"/>
      <c r="G171" s="24"/>
      <c r="H171" s="26"/>
      <c r="I171" s="26"/>
      <c r="J171" s="26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</row>
  </sheetData>
  <sheetProtection algorithmName="SHA-512" hashValue="87DxLL+6IpjpVi8IcFbfgV5unfrkmbJdZGEzfmrA5EhuBlAtETXBUX9n+NbdkIa6QJ+qt7ZARLYvT5QuWocozQ==" saltValue="iRy9JIfp4HxNMZjJ5vykHA==" spinCount="100000" sheet="1" formatCells="0" formatColumns="0" formatRows="0" insertColumns="0" insertRows="0" insertHyperlinks="0" deleteColumns="0" deleteRows="0" sort="0" autoFilter="0" pivotTables="0"/>
  <autoFilter ref="A9:BD115"/>
  <sortState ref="A10:BT98">
    <sortCondition ref="B10:B98"/>
  </sortState>
  <mergeCells count="18">
    <mergeCell ref="J133:N133"/>
    <mergeCell ref="A2:D2"/>
    <mergeCell ref="A126:O126"/>
    <mergeCell ref="A129:F129"/>
    <mergeCell ref="A130:F130"/>
    <mergeCell ref="A3:O3"/>
    <mergeCell ref="A4:O4"/>
    <mergeCell ref="A5:O5"/>
    <mergeCell ref="A6:O6"/>
    <mergeCell ref="A7:O7"/>
    <mergeCell ref="A119:O119"/>
    <mergeCell ref="A125:O125"/>
    <mergeCell ref="A124:O124"/>
    <mergeCell ref="K8:M8"/>
    <mergeCell ref="A116:H116"/>
    <mergeCell ref="A123:O123"/>
    <mergeCell ref="J130:N130"/>
    <mergeCell ref="O10:O115"/>
  </mergeCells>
  <pageMargins left="0.7" right="0.7" top="0.75" bottom="0.75" header="0.3" footer="0.3"/>
  <pageSetup paperSize="9" scale="23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eldName0 xmlns="6f5c1268-c313-4c88-a7d8-4dfb6146562e" xsi:nil="true"/>
    <FieldName xmlns="62edf88c-bd47-4408-9cff-6a35ee0b3946" xsi:nil="true"/>
    <WebId xmlns="62edf88c-bd47-4408-9cff-6a35ee0b3946" xsi:nil="true"/>
    <SiteId0 xmlns="6f5c1268-c313-4c88-a7d8-4dfb6146562e" xsi:nil="true"/>
    <ListId0 xmlns="6f5c1268-c313-4c88-a7d8-4dfb6146562e" xsi:nil="true"/>
    <WebId0 xmlns="6f5c1268-c313-4c88-a7d8-4dfb6146562e" xsi:nil="true"/>
    <ItemId0 xmlns="6f5c1268-c313-4c88-a7d8-4dfb6146562e" xsi:nil="true"/>
    <ItemId xmlns="62edf88c-bd47-4408-9cff-6a35ee0b3946" xsi:nil="true"/>
    <ListId xmlns="62edf88c-bd47-4408-9cff-6a35ee0b3946" xsi:nil="true"/>
    <SiteId xmlns="62edf88c-bd47-4408-9cff-6a35ee0b3946" xsi:nil="true"/>
    <Sorting0 xmlns="6f5c1268-c313-4c88-a7d8-4dfb6146562e" xsi:nil="true"/>
    <Sorting xmlns="62edf88c-bd47-4408-9cff-6a35ee0b3946" xsi:nil="true"/>
    <_dlc_DocId xmlns="e8510b5f-6aa8-4b41-ad21-0333e6d625da" xsi:nil="true"/>
    <_dlc_DocIdUrl xmlns="e8510b5f-6aa8-4b41-ad21-0333e6d625da">
      <Url xsi:nil="true"/>
      <Description xsi:nil="true"/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399A9279CB549876302B0C953BF29" ma:contentTypeVersion="13" ma:contentTypeDescription="Create a new document." ma:contentTypeScope="" ma:versionID="d36e222cedabf49b691d7e81b45958a3">
  <xsd:schema xmlns:xsd="http://www.w3.org/2001/XMLSchema" xmlns:xs="http://www.w3.org/2001/XMLSchema" xmlns:p="http://schemas.microsoft.com/office/2006/metadata/properties" xmlns:ns2="e8510b5f-6aa8-4b41-ad21-0333e6d625da" xmlns:ns3="62edf88c-bd47-4408-9cff-6a35ee0b3946" xmlns:ns4="6f5c1268-c313-4c88-a7d8-4dfb6146562e" targetNamespace="http://schemas.microsoft.com/office/2006/metadata/properties" ma:root="true" ma:fieldsID="f7b84816fc71069edcad0bf285521e98" ns2:_="" ns3:_="" ns4:_="">
    <xsd:import namespace="e8510b5f-6aa8-4b41-ad21-0333e6d625da"/>
    <xsd:import namespace="62edf88c-bd47-4408-9cff-6a35ee0b3946"/>
    <xsd:import namespace="6f5c1268-c313-4c88-a7d8-4dfb614656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iteId" minOccurs="0"/>
                <xsd:element ref="ns3:WebId" minOccurs="0"/>
                <xsd:element ref="ns3:ListId" minOccurs="0"/>
                <xsd:element ref="ns3:FieldName" minOccurs="0"/>
                <xsd:element ref="ns3:ItemId" minOccurs="0"/>
                <xsd:element ref="ns3:Sorting" minOccurs="0"/>
                <xsd:element ref="ns2:SharedWithUsers" minOccurs="0"/>
                <xsd:element ref="ns4:SiteId0" minOccurs="0"/>
                <xsd:element ref="ns4:WebId0" minOccurs="0"/>
                <xsd:element ref="ns4:ListId0" minOccurs="0"/>
                <xsd:element ref="ns4:FieldName0" minOccurs="0"/>
                <xsd:element ref="ns4:ItemId0" minOccurs="0"/>
                <xsd:element ref="ns4:Sorting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10b5f-6aa8-4b41-ad21-0333e6d625d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df88c-bd47-4408-9cff-6a35ee0b3946" elementFormDefault="qualified">
    <xsd:import namespace="http://schemas.microsoft.com/office/2006/documentManagement/types"/>
    <xsd:import namespace="http://schemas.microsoft.com/office/infopath/2007/PartnerControls"/>
    <xsd:element name="SiteId" ma:index="11" nillable="true" ma:displayName="SiteId" ma:indexed="true" ma:internalName="SiteId">
      <xsd:simpleType>
        <xsd:restriction base="dms:Text"/>
      </xsd:simpleType>
    </xsd:element>
    <xsd:element name="WebId" ma:index="12" nillable="true" ma:displayName="WebId" ma:indexed="true" ma:internalName="WebId">
      <xsd:simpleType>
        <xsd:restriction base="dms:Text"/>
      </xsd:simpleType>
    </xsd:element>
    <xsd:element name="ListId" ma:index="13" nillable="true" ma:displayName="ListId" ma:indexed="true" ma:internalName="ListId">
      <xsd:simpleType>
        <xsd:restriction base="dms:Text"/>
      </xsd:simpleType>
    </xsd:element>
    <xsd:element name="FieldName" ma:index="14" nillable="true" ma:displayName="FieldName" ma:indexed="true" ma:internalName="FieldName">
      <xsd:simpleType>
        <xsd:restriction base="dms:Text"/>
      </xsd:simpleType>
    </xsd:element>
    <xsd:element name="ItemId" ma:index="15" nillable="true" ma:displayName="ItemId" ma:indexed="true" ma:internalName="ItemId">
      <xsd:simpleType>
        <xsd:restriction base="dms:Number"/>
      </xsd:simpleType>
    </xsd:element>
    <xsd:element name="Sorting" ma:index="16" nillable="true" ma:displayName="Sorting" ma:internalName="Sorting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c1268-c313-4c88-a7d8-4dfb6146562e" elementFormDefault="qualified">
    <xsd:import namespace="http://schemas.microsoft.com/office/2006/documentManagement/types"/>
    <xsd:import namespace="http://schemas.microsoft.com/office/infopath/2007/PartnerControls"/>
    <xsd:element name="SiteId0" ma:index="18" nillable="true" ma:displayName="SiteId" ma:internalName="SiteId0">
      <xsd:simpleType>
        <xsd:restriction base="dms:Text"/>
      </xsd:simpleType>
    </xsd:element>
    <xsd:element name="WebId0" ma:index="19" nillable="true" ma:displayName="WebId" ma:internalName="WebId0">
      <xsd:simpleType>
        <xsd:restriction base="dms:Text"/>
      </xsd:simpleType>
    </xsd:element>
    <xsd:element name="ListId0" ma:index="20" nillable="true" ma:displayName="ListId" ma:internalName="ListId0">
      <xsd:simpleType>
        <xsd:restriction base="dms:Text"/>
      </xsd:simpleType>
    </xsd:element>
    <xsd:element name="FieldName0" ma:index="21" nillable="true" ma:displayName="FieldName" ma:internalName="FieldName0">
      <xsd:simpleType>
        <xsd:restriction base="dms:Text"/>
      </xsd:simpleType>
    </xsd:element>
    <xsd:element name="ItemId0" ma:index="22" nillable="true" ma:displayName="ItemId" ma:internalName="ItemId0">
      <xsd:simpleType>
        <xsd:restriction base="dms:Number"/>
      </xsd:simpleType>
    </xsd:element>
    <xsd:element name="Sorting0" ma:index="23" nillable="true" ma:displayName="Sorting" ma:internalName="Sorting0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2DBE26-7888-4726-A3E6-B76BBF6C1BE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74ED852-D407-4662-8067-A398419189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AD6511-53B9-47AE-93B6-4FF8A34405C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f5c1268-c313-4c88-a7d8-4dfb6146562e"/>
    <ds:schemaRef ds:uri="e8510b5f-6aa8-4b41-ad21-0333e6d625da"/>
    <ds:schemaRef ds:uri="http://purl.org/dc/elements/1.1/"/>
    <ds:schemaRef ds:uri="62edf88c-bd47-4408-9cff-6a35ee0b3946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E5304C-0170-4B34-A454-C98166895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510b5f-6aa8-4b41-ad21-0333e6d625da"/>
    <ds:schemaRef ds:uri="62edf88c-bd47-4408-9cff-6a35ee0b3946"/>
    <ds:schemaRef ds:uri="6f5c1268-c313-4c88-a7d8-4dfb614656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 </vt:lpstr>
      <vt:lpstr>'заявка '!Область_печати</vt:lpstr>
    </vt:vector>
  </TitlesOfParts>
  <Company>CPC-R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Prokhorov, Nikolay</dc:creator>
  <cp:lastModifiedBy>erin0319</cp:lastModifiedBy>
  <cp:lastPrinted>2025-01-21T12:38:54Z</cp:lastPrinted>
  <dcterms:created xsi:type="dcterms:W3CDTF">2016-10-11T08:44:59Z</dcterms:created>
  <dcterms:modified xsi:type="dcterms:W3CDTF">2025-09-26T13:20:23Z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0x010100F00399A9279CB549876302B0C953BF29</vt:lpwstr>
  </property>
  <property fmtid="{D5CDD505-2E9C-101B-9397-08002B2CF9AE}" pid="3" name="_dlc_DocIdItemGuid">
    <vt:lpwstr>1381d521-4a68-4d8e-8911-b6e8e2a8598a</vt:lpwstr>
  </property>
</Properties>
</file>