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03 0200-PROC-2020 Реализация шлангов новых МТ\2 Документы на сайт\"/>
    </mc:Choice>
  </mc:AlternateContent>
  <bookViews>
    <workbookView xWindow="0" yWindow="0" windowWidth="20490" windowHeight="7620"/>
  </bookViews>
  <sheets>
    <sheet name="Лист2" sheetId="2" r:id="rId1"/>
    <sheet name="Лист3" sheetId="3" r:id="rId2"/>
  </sheets>
  <definedNames>
    <definedName name="_xlnm._FilterDatabase" localSheetId="0" hidden="1">Лист2!$A$8:$Y$62</definedName>
  </definedNames>
  <calcPr calcId="162913"/>
</workbook>
</file>

<file path=xl/calcChain.xml><?xml version="1.0" encoding="utf-8"?>
<calcChain xmlns="http://schemas.openxmlformats.org/spreadsheetml/2006/main">
  <c r="O55" i="2" l="1"/>
  <c r="M55" i="2" l="1"/>
  <c r="U55" i="2"/>
  <c r="I57" i="2" s="1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Q37" i="2"/>
  <c r="Q47" i="2"/>
  <c r="Q49" i="2"/>
  <c r="P14" i="2"/>
  <c r="Q14" i="2" s="1"/>
  <c r="P15" i="2"/>
  <c r="Q15" i="2" s="1"/>
  <c r="P16" i="2"/>
  <c r="Q16" i="2" s="1"/>
  <c r="P17" i="2"/>
  <c r="Q17" i="2" s="1"/>
  <c r="P18" i="2"/>
  <c r="Q18" i="2" s="1"/>
  <c r="P19" i="2"/>
  <c r="Q19" i="2" s="1"/>
  <c r="P20" i="2"/>
  <c r="Q20" i="2" s="1"/>
  <c r="P21" i="2"/>
  <c r="Q21" i="2" s="1"/>
  <c r="P22" i="2"/>
  <c r="Q22" i="2" s="1"/>
  <c r="P23" i="2"/>
  <c r="Q23" i="2" s="1"/>
  <c r="P24" i="2"/>
  <c r="Q24" i="2" s="1"/>
  <c r="P25" i="2"/>
  <c r="Q25" i="2" s="1"/>
  <c r="P26" i="2"/>
  <c r="Q26" i="2" s="1"/>
  <c r="P27" i="2"/>
  <c r="Q27" i="2" s="1"/>
  <c r="P28" i="2"/>
  <c r="Q28" i="2" s="1"/>
  <c r="P29" i="2"/>
  <c r="Q29" i="2" s="1"/>
  <c r="P30" i="2"/>
  <c r="Q30" i="2" s="1"/>
  <c r="P31" i="2"/>
  <c r="Q31" i="2" s="1"/>
  <c r="P32" i="2"/>
  <c r="Q32" i="2" s="1"/>
  <c r="P33" i="2"/>
  <c r="Q33" i="2" s="1"/>
  <c r="P34" i="2"/>
  <c r="Q34" i="2" s="1"/>
  <c r="P35" i="2"/>
  <c r="Q35" i="2" s="1"/>
  <c r="P36" i="2"/>
  <c r="Q36" i="2" s="1"/>
  <c r="P37" i="2"/>
  <c r="P38" i="2"/>
  <c r="Q38" i="2" s="1"/>
  <c r="P39" i="2"/>
  <c r="Q39" i="2" s="1"/>
  <c r="P40" i="2"/>
  <c r="Q40" i="2" s="1"/>
  <c r="P41" i="2"/>
  <c r="Q41" i="2" s="1"/>
  <c r="P42" i="2"/>
  <c r="Q42" i="2" s="1"/>
  <c r="P43" i="2"/>
  <c r="Q43" i="2" s="1"/>
  <c r="P44" i="2"/>
  <c r="Q44" i="2" s="1"/>
  <c r="P45" i="2"/>
  <c r="Q45" i="2" s="1"/>
  <c r="P46" i="2"/>
  <c r="Q46" i="2" s="1"/>
  <c r="P47" i="2"/>
  <c r="P48" i="2"/>
  <c r="Q48" i="2" s="1"/>
  <c r="P49" i="2"/>
  <c r="P50" i="2"/>
  <c r="Q50" i="2" s="1"/>
  <c r="P51" i="2"/>
  <c r="Q51" i="2" s="1"/>
  <c r="P52" i="2"/>
  <c r="Q52" i="2" s="1"/>
  <c r="P53" i="2"/>
  <c r="Q53" i="2" s="1"/>
  <c r="P54" i="2"/>
  <c r="Q54" i="2" s="1"/>
  <c r="T13" i="2" l="1"/>
  <c r="V13" i="2" s="1"/>
  <c r="P13" i="2"/>
  <c r="Q13" i="2" s="1"/>
  <c r="P10" i="2"/>
  <c r="P11" i="2"/>
  <c r="P12" i="2"/>
  <c r="P9" i="2"/>
  <c r="P55" i="2" l="1"/>
  <c r="T9" i="2"/>
  <c r="R9" i="2"/>
  <c r="V9" i="2" l="1"/>
  <c r="W9" i="2" s="1"/>
  <c r="Q10" i="2"/>
  <c r="R10" i="2"/>
  <c r="S10" i="2" s="1"/>
  <c r="Q11" i="2"/>
  <c r="R11" i="2"/>
  <c r="S11" i="2" s="1"/>
  <c r="Q12" i="2"/>
  <c r="R12" i="2"/>
  <c r="S12" i="2" s="1"/>
  <c r="T10" i="2"/>
  <c r="V10" i="2" s="1"/>
  <c r="T11" i="2"/>
  <c r="V11" i="2" s="1"/>
  <c r="W11" i="2" s="1"/>
  <c r="T12" i="2"/>
  <c r="V12" i="2" s="1"/>
  <c r="W12" i="2" s="1"/>
  <c r="S9" i="2"/>
  <c r="Q9" i="2"/>
  <c r="T55" i="2" l="1"/>
  <c r="Q55" i="2"/>
  <c r="W10" i="2"/>
  <c r="W55" i="2" s="1"/>
  <c r="V55" i="2"/>
  <c r="R55" i="2"/>
  <c r="I58" i="2" l="1"/>
  <c r="S55" i="2"/>
  <c r="H57" i="2" l="1"/>
  <c r="H58" i="2" s="1"/>
</calcChain>
</file>

<file path=xl/sharedStrings.xml><?xml version="1.0" encoding="utf-8"?>
<sst xmlns="http://schemas.openxmlformats.org/spreadsheetml/2006/main" count="450" uniqueCount="145">
  <si>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</si>
  <si>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</si>
  <si>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</si>
  <si>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</si>
  <si>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</si>
  <si>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</si>
  <si>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</si>
  <si>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</si>
  <si>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</si>
  <si>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</si>
  <si>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</si>
  <si>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</si>
  <si>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</si>
  <si>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</si>
  <si>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</si>
  <si>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</si>
  <si>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</si>
  <si>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</si>
  <si>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</si>
  <si>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</si>
  <si>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</si>
  <si>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</si>
  <si>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Итого сумма без НДС составляет/ Total amount excluding VAT</t>
  </si>
  <si>
    <t xml:space="preserve">Технические характеристики, / technic </t>
  </si>
  <si>
    <t xml:space="preserve">Начальная минимальная цена, руб. ,без учета НДС / Initial minimum price excl VAT, RUR </t>
  </si>
  <si>
    <t>МТ</t>
  </si>
  <si>
    <t>необходимо заполнить</t>
  </si>
  <si>
    <t xml:space="preserve">Начальная минимальная цена, руб. ,с учетом НДС 20% / Initial minimum price incl VAT 20, RUR </t>
  </si>
  <si>
    <t xml:space="preserve">Начальная минимальная стоимость, руб. ,без учета НДС / Initial minimum sum excl VAT, RUR </t>
  </si>
  <si>
    <t xml:space="preserve">Начальная минимальная стоимость, руб. ,с учетом НДС 20% / Initial minimum sum incl VAT 20, RUR </t>
  </si>
  <si>
    <t xml:space="preserve">Условия покупки: </t>
  </si>
  <si>
    <t>2. Покупатель не имеет претензий к качеству Товара, Покупатель заранее ознакомился с техническим состоянием оборудования</t>
  </si>
  <si>
    <t>,</t>
  </si>
  <si>
    <t>Склад/Warehouse</t>
  </si>
  <si>
    <t>Склад на Резервуарном парке Морского Терминала КТК</t>
  </si>
  <si>
    <t xml:space="preserve">Производитель/
manufacturer 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</si>
  <si>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excl VAT, RUB</t>
    </r>
  </si>
  <si>
    <t xml:space="preserve">Итого НДС (20%) составляет / Total Vat  (18%) </t>
  </si>
  <si>
    <t>1. Вывоз материалов проиводится силами и за счет Покупателя, включая все возникающие при этом расходы</t>
  </si>
  <si>
    <t>3. Возможно незначительное изменение количества товара на стадии формирования договора в меньшую сторону, уточнение маркировки</t>
  </si>
  <si>
    <t>MANULI</t>
  </si>
  <si>
    <t>H3006SD2</t>
  </si>
  <si>
    <t>H3006UF</t>
  </si>
  <si>
    <t>H3030UF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</si>
  <si>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 xml:space="preserve"> с НДС 20%, руб</t>
    </r>
    <r>
      <rPr>
        <b/>
        <sz val="13"/>
        <color theme="1"/>
        <rFont val="Times New Roman"/>
        <family val="1"/>
        <charset val="204"/>
      </rPr>
      <t xml:space="preserve">/ Price excl VAT 20%, RUB </t>
    </r>
  </si>
  <si>
    <t>H3006HF</t>
  </si>
  <si>
    <t>Двухкаркасный с одним усиленным концом полуплавающий шланг 1-й от буя, H3006HF, согласно чертежа Manuli TD.01.0011/54</t>
  </si>
  <si>
    <t xml:space="preserve">FM016744 </t>
  </si>
  <si>
    <t>0716154</t>
  </si>
  <si>
    <t>FM016745</t>
  </si>
  <si>
    <t xml:space="preserve">  0716155 </t>
  </si>
  <si>
    <t>FM017085</t>
  </si>
  <si>
    <t xml:space="preserve"> 0716156 </t>
  </si>
  <si>
    <t>FM024009</t>
  </si>
  <si>
    <t xml:space="preserve"> 0716153 </t>
  </si>
  <si>
    <t xml:space="preserve">Начальная минимальная цена, дол ,без учета НДС / Initial minimum price excl VAT, USD </t>
  </si>
  <si>
    <t>FM026605</t>
  </si>
  <si>
    <t>Двухкаркасный плавающий шланг 2-й от буя, с одним усиленным концом, H3006SD2, согласно чертежа Manuli TD.01.0011/55</t>
  </si>
  <si>
    <t>0316875</t>
  </si>
  <si>
    <t>0412819</t>
  </si>
  <si>
    <t>0412820</t>
  </si>
  <si>
    <t>0313423</t>
  </si>
  <si>
    <t>0313424</t>
  </si>
  <si>
    <t>0413421</t>
  </si>
  <si>
    <t>0413422</t>
  </si>
  <si>
    <t>0114963</t>
  </si>
  <si>
    <t>0114964</t>
  </si>
  <si>
    <t>0114965</t>
  </si>
  <si>
    <t>0114966</t>
  </si>
  <si>
    <t>FM007104</t>
  </si>
  <si>
    <t>Двухкаркасный с одним усиленным концом  подводный шланг, H3006UF, согласно чертежа Manuli TD.01.0011/62</t>
  </si>
  <si>
    <t>FM007103</t>
  </si>
  <si>
    <t>FM010266</t>
  </si>
  <si>
    <t>FM010265</t>
  </si>
  <si>
    <t>FM010264</t>
  </si>
  <si>
    <t>FM010263</t>
  </si>
  <si>
    <t>FM013145</t>
  </si>
  <si>
    <t>FM013146</t>
  </si>
  <si>
    <t>FM013147</t>
  </si>
  <si>
    <t>FM013148</t>
  </si>
  <si>
    <t>H3030T</t>
  </si>
  <si>
    <t>FM016749</t>
  </si>
  <si>
    <t>Двухкаркасный плавающий концевой  шланг с полиуретановым покрытием, H3030T, согласно чертежа Manuli  TD.01.0011/60</t>
  </si>
  <si>
    <t>FM016746</t>
  </si>
  <si>
    <t>FM016748</t>
  </si>
  <si>
    <t>FM016747</t>
  </si>
  <si>
    <t>FM017088</t>
  </si>
  <si>
    <t>FM017089</t>
  </si>
  <si>
    <t>FM017092</t>
  </si>
  <si>
    <t>FM017118</t>
  </si>
  <si>
    <t>FM017117</t>
  </si>
  <si>
    <t>FM024010</t>
  </si>
  <si>
    <t>FM024012</t>
  </si>
  <si>
    <t>FM013149</t>
  </si>
  <si>
    <t>Двухкаркасный стандартный подводный шланг 30', H3030UF, согласно чертежа Manuli TD.01.0011/63</t>
  </si>
  <si>
    <t>0114967</t>
  </si>
  <si>
    <t>0114968</t>
  </si>
  <si>
    <t>0114969</t>
  </si>
  <si>
    <t>0114970</t>
  </si>
  <si>
    <t>0114971</t>
  </si>
  <si>
    <t>0114972</t>
  </si>
  <si>
    <t>0114973</t>
  </si>
  <si>
    <t>0114974</t>
  </si>
  <si>
    <t>0114975</t>
  </si>
  <si>
    <t>0114976</t>
  </si>
  <si>
    <t>FM013152</t>
  </si>
  <si>
    <t>FM013151</t>
  </si>
  <si>
    <t>FM013150</t>
  </si>
  <si>
    <t>Двухкаркасный стандартный подводный шланг 35', H3030UF, согласно чертежа Manuli TD.01.0011/64</t>
  </si>
  <si>
    <t>FM013153</t>
  </si>
  <si>
    <t>FM013158</t>
  </si>
  <si>
    <t>FM013157</t>
  </si>
  <si>
    <t>FM013156</t>
  </si>
  <si>
    <t>FM013155</t>
  </si>
  <si>
    <t>FM013154</t>
  </si>
  <si>
    <t>FM013400</t>
  </si>
  <si>
    <t>Двухкаркасный плавающий шланг с интегральным переходником 24"-16", H3232, согласно чертежа Manuli TD.01.0011/59</t>
  </si>
  <si>
    <t>H3232</t>
  </si>
  <si>
    <t>0614129</t>
  </si>
  <si>
    <t>0114959</t>
  </si>
  <si>
    <t>0213419</t>
  </si>
  <si>
    <t>0114960</t>
  </si>
  <si>
    <t>FM010261</t>
  </si>
  <si>
    <t>FM013399</t>
  </si>
  <si>
    <t>FM014677</t>
  </si>
  <si>
    <t>FM014853</t>
  </si>
  <si>
    <t>H3838</t>
  </si>
  <si>
    <t>1114369</t>
  </si>
  <si>
    <t>0915783</t>
  </si>
  <si>
    <t>0915782</t>
  </si>
  <si>
    <t>FM017093</t>
  </si>
  <si>
    <t>Двухкаркасный рейлинговый гантелеобразный шланг повышенной плавучести, H3838, согласно чертежа Manuli TD.01.0011/61</t>
  </si>
  <si>
    <t>FM020435</t>
  </si>
  <si>
    <t>FM020434</t>
  </si>
  <si>
    <t>FM024014</t>
  </si>
  <si>
    <t>FM024013</t>
  </si>
  <si>
    <r>
      <t xml:space="preserve">Курс по ЦБ РФ на дату подачи КП
</t>
    </r>
    <r>
      <rPr>
        <b/>
        <u/>
        <sz val="13"/>
        <color theme="1"/>
        <rFont val="Times New Roman"/>
        <family val="1"/>
        <charset val="204"/>
      </rPr>
      <t>дата: 08.10.2020</t>
    </r>
    <r>
      <rPr>
        <b/>
        <sz val="13"/>
        <color theme="1"/>
        <rFont val="Times New Roman"/>
        <family val="1"/>
        <charset val="204"/>
      </rPr>
      <t xml:space="preserve">
</t>
    </r>
    <r>
      <rPr>
        <b/>
        <u/>
        <sz val="13"/>
        <color theme="1"/>
        <rFont val="Times New Roman"/>
        <family val="1"/>
        <charset val="204"/>
      </rPr>
      <t>https://cbr.ru/</t>
    </r>
  </si>
  <si>
    <t>Серийный номер/Serial number</t>
  </si>
  <si>
    <t>Закупка № 0200 -Proc-2020 / Purchase №0200-Proc-2020</t>
  </si>
  <si>
    <r>
      <t xml:space="preserve">Стоимость ПРЕДЛОЖЕНИЯ 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 xml:space="preserve">, дол / Price excl VAT,  USD </t>
    </r>
  </si>
  <si>
    <t>USD</t>
  </si>
  <si>
    <t>4. Договор заключается в рублевом эквиваленте по курсу ЦБ РФ на дату подачи коммерческого предложения.*</t>
  </si>
  <si>
    <t xml:space="preserve"> * По курсу ЦБ РФ на дд.мм.2020 / The rate of CB RF on the: dd.mm.2020 1 USD = _______ RUR </t>
  </si>
  <si>
    <t xml:space="preserve">  Номер Оборудования</t>
  </si>
  <si>
    <t xml:space="preserve">Номенклатурный номер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</si>
</sst>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#,##0.00\ &quot;₽&quot;;\-#,##0.00\ &quot;₽&quot;"/>
    <numFmt numFmtId="8" formatCode="#,##0.00\ &quot;₽&quot;;[Red]\-#,##0.00\ &quot;₽&quot;"/>
    <numFmt numFmtId="164" formatCode="_-* #,##0.00\ _₽_-;\-* #,##0.00\ _₽_-;_-* &quot;-&quot;??\ _₽_-;_-@_-"/>
    <numFmt numFmtId="165" formatCode="_-* #,##0.00\ [$₽-419]_-;\-* #,##0.00\ [$₽-419]_-;_-* &quot;-&quot;??\ [$₽-419]_-;_-@_-"/>
    <numFmt numFmtId="166" formatCode="#,##0.00\ &quot;₽&quot;"/>
    <numFmt numFmtId="167" formatCode="[$$-409]#,##0.00"/>
    <numFmt numFmtId="168" formatCode="[$$-409]#,##0.00_ ;\-[$$-409]#,##0.00\ 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4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6" fillId="2" borderId="5" xfId="0" applyFont="1" applyFill="1" applyBorder="1" applyAlignment="1">
      <alignment vertical="center" wrapText="1"/>
    </xf>
    <xf numFmtId="0" fontId="2" fillId="0" borderId="0" xfId="0" applyFont="1"/>
    <xf numFmtId="165" fontId="5" fillId="0" borderId="0" xfId="0" applyNumberFormat="1" applyFont="1" applyAlignment="1">
      <alignment horizontal="center" vertical="center" wrapText="1"/>
    </xf>
    <xf numFmtId="0" fontId="15" fillId="0" borderId="0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7" fontId="2" fillId="0" borderId="0" xfId="0" applyNumberFormat="1" applyFont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8" fillId="0" borderId="1" xfId="2" applyNumberFormat="1" applyFont="1" applyFill="1" applyBorder="1" applyAlignment="1">
      <alignment horizontal="center" vertical="center" wrapText="1"/>
    </xf>
    <xf numFmtId="2" fontId="8" fillId="3" borderId="4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8" fontId="20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topLeftCell="A50" zoomScale="55" zoomScaleNormal="55" workbookViewId="0">
      <selection activeCell="G8" sqref="G8"/>
    </sheetView>
  </sheetViews>
  <sheetFormatPr defaultRowHeight="15" x14ac:dyDescent="0.25"/>
  <cols>
    <col min="1" max="1" width="6.42578125" customWidth="1"/>
    <col min="2" max="2" width="18.28515625" hidden="1" customWidth="1"/>
    <col min="3" max="3" width="11.42578125" customWidth="1"/>
    <col min="4" max="4" width="27.5703125" customWidth="1"/>
    <col min="5" max="5" width="19.28515625" customWidth="1"/>
    <col min="6" max="6" width="17.5703125" customWidth="1"/>
    <col min="7" max="7" width="76.42578125" customWidth="1"/>
    <col min="8" max="8" width="19.7109375" hidden="1" customWidth="1"/>
    <col min="9" max="9" width="26.7109375" customWidth="1"/>
    <col min="10" max="11" width="21.28515625" customWidth="1"/>
    <col min="12" max="12" width="9.85546875" customWidth="1"/>
    <col min="13" max="13" width="14" customWidth="1"/>
    <col min="14" max="14" width="30.5703125" hidden="1" customWidth="1"/>
    <col min="15" max="15" width="33.140625" bestFit="1" customWidth="1"/>
    <col min="16" max="16" width="25.5703125" hidden="1" customWidth="1"/>
    <col min="17" max="17" width="26.140625" hidden="1" customWidth="1"/>
    <col min="18" max="18" width="24.85546875" hidden="1" customWidth="1"/>
    <col min="19" max="19" width="25.140625" hidden="1" customWidth="1"/>
    <col min="20" max="20" width="26.140625" hidden="1" customWidth="1"/>
    <col min="21" max="21" width="39.85546875" customWidth="1"/>
    <col min="22" max="23" width="39.85546875" hidden="1" customWidth="1"/>
    <col min="24" max="24" width="13.5703125" customWidth="1"/>
    <col min="25" max="25" width="33.7109375" customWidth="1"/>
  </cols>
  <sheetData>
    <row r="1" spans="1:25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.25" x14ac:dyDescent="0.2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20.25" x14ac:dyDescent="0.25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20.25" x14ac:dyDescent="0.2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20.25" x14ac:dyDescent="0.25">
      <c r="A5" s="46" t="s">
        <v>16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0.25" x14ac:dyDescent="0.25">
      <c r="A6" s="47" t="s">
        <v>138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5"/>
      <c r="U7" s="18" t="s">
        <v>26</v>
      </c>
      <c r="V7" s="29"/>
      <c r="W7" s="29"/>
      <c r="X7" s="11"/>
      <c r="Y7" s="11"/>
    </row>
    <row r="8" spans="1:25" ht="139.15" customHeight="1" x14ac:dyDescent="0.25">
      <c r="A8" s="9" t="s">
        <v>9</v>
      </c>
      <c r="B8" s="9" t="s">
        <v>18</v>
      </c>
      <c r="C8" s="9" t="s">
        <v>3</v>
      </c>
      <c r="D8" s="9" t="s">
        <v>33</v>
      </c>
      <c r="E8" s="9" t="s">
        <v>143</v>
      </c>
      <c r="F8" s="9" t="s">
        <v>144</v>
      </c>
      <c r="G8" s="9" t="s">
        <v>4</v>
      </c>
      <c r="H8" s="9" t="s">
        <v>5</v>
      </c>
      <c r="I8" s="9" t="s">
        <v>23</v>
      </c>
      <c r="J8" s="9" t="s">
        <v>35</v>
      </c>
      <c r="K8" s="9" t="s">
        <v>137</v>
      </c>
      <c r="L8" s="9" t="s">
        <v>1</v>
      </c>
      <c r="M8" s="9" t="s">
        <v>10</v>
      </c>
      <c r="N8" s="9" t="s">
        <v>136</v>
      </c>
      <c r="O8" s="9" t="s">
        <v>55</v>
      </c>
      <c r="P8" s="9" t="s">
        <v>24</v>
      </c>
      <c r="Q8" s="9" t="s">
        <v>27</v>
      </c>
      <c r="R8" s="9" t="s">
        <v>28</v>
      </c>
      <c r="S8" s="9" t="s">
        <v>29</v>
      </c>
      <c r="T8" s="9" t="s">
        <v>36</v>
      </c>
      <c r="U8" s="9" t="s">
        <v>139</v>
      </c>
      <c r="V8" s="9" t="s">
        <v>36</v>
      </c>
      <c r="W8" s="9" t="s">
        <v>44</v>
      </c>
      <c r="X8" s="9" t="s">
        <v>8</v>
      </c>
      <c r="Y8" s="9" t="s">
        <v>19</v>
      </c>
    </row>
    <row r="9" spans="1:25" ht="81" x14ac:dyDescent="0.25">
      <c r="A9" s="24">
        <v>1</v>
      </c>
      <c r="B9" s="25"/>
      <c r="C9" s="16" t="s">
        <v>25</v>
      </c>
      <c r="D9" s="16" t="s">
        <v>34</v>
      </c>
      <c r="E9" s="16" t="s">
        <v>47</v>
      </c>
      <c r="F9" s="16">
        <v>1031194</v>
      </c>
      <c r="G9" s="16" t="s">
        <v>46</v>
      </c>
      <c r="H9" s="16"/>
      <c r="I9" s="16" t="s">
        <v>45</v>
      </c>
      <c r="J9" s="16" t="s">
        <v>40</v>
      </c>
      <c r="K9" s="35" t="s">
        <v>48</v>
      </c>
      <c r="L9" s="16" t="s">
        <v>7</v>
      </c>
      <c r="M9" s="16">
        <v>1</v>
      </c>
      <c r="N9" s="36">
        <v>78.092100000000002</v>
      </c>
      <c r="O9" s="31">
        <v>63421.3</v>
      </c>
      <c r="P9" s="30">
        <f>O9*N9</f>
        <v>4952702.5017300006</v>
      </c>
      <c r="Q9" s="31">
        <f t="shared" ref="Q9" si="0">P9*1.2</f>
        <v>5943243.0020760009</v>
      </c>
      <c r="R9" s="30">
        <f>M9*P9</f>
        <v>4952702.5017300006</v>
      </c>
      <c r="S9" s="31">
        <f t="shared" ref="S9" si="1">R9*1.2</f>
        <v>5943243.0020760009</v>
      </c>
      <c r="T9" s="32">
        <f>U9*100/120</f>
        <v>0</v>
      </c>
      <c r="U9" s="33">
        <v>0</v>
      </c>
      <c r="V9" s="32">
        <f>T9*M9</f>
        <v>0</v>
      </c>
      <c r="W9" s="33">
        <f>V9*1.2</f>
        <v>0</v>
      </c>
      <c r="X9" s="38" t="s">
        <v>140</v>
      </c>
      <c r="Y9" s="49" t="s">
        <v>34</v>
      </c>
    </row>
    <row r="10" spans="1:25" ht="81" x14ac:dyDescent="0.25">
      <c r="A10" s="24">
        <v>2</v>
      </c>
      <c r="B10" s="25"/>
      <c r="C10" s="16" t="s">
        <v>25</v>
      </c>
      <c r="D10" s="16" t="s">
        <v>34</v>
      </c>
      <c r="E10" s="16" t="s">
        <v>49</v>
      </c>
      <c r="F10" s="16">
        <v>1031195</v>
      </c>
      <c r="G10" s="16" t="s">
        <v>46</v>
      </c>
      <c r="H10" s="16"/>
      <c r="I10" s="16" t="s">
        <v>45</v>
      </c>
      <c r="J10" s="16" t="s">
        <v>40</v>
      </c>
      <c r="K10" s="35" t="s">
        <v>50</v>
      </c>
      <c r="L10" s="16" t="s">
        <v>7</v>
      </c>
      <c r="M10" s="16">
        <v>1</v>
      </c>
      <c r="N10" s="36">
        <v>78.092100000000002</v>
      </c>
      <c r="O10" s="31">
        <v>63421.3</v>
      </c>
      <c r="P10" s="30">
        <f t="shared" ref="P10:P54" si="2">O10*N10</f>
        <v>4952702.5017300006</v>
      </c>
      <c r="Q10" s="31">
        <f t="shared" ref="Q10:Q54" si="3">P10*1.2</f>
        <v>5943243.0020760009</v>
      </c>
      <c r="R10" s="30">
        <f t="shared" ref="R10:R12" si="4">M10*P10</f>
        <v>4952702.5017300006</v>
      </c>
      <c r="S10" s="31">
        <f t="shared" ref="S10:S12" si="5">R10*1.2</f>
        <v>5943243.0020760009</v>
      </c>
      <c r="T10" s="32">
        <f t="shared" ref="T10:T54" si="6">U10*100/120</f>
        <v>0</v>
      </c>
      <c r="U10" s="33">
        <v>0</v>
      </c>
      <c r="V10" s="32">
        <f t="shared" ref="V10:V13" si="7">T10*M10</f>
        <v>0</v>
      </c>
      <c r="W10" s="33">
        <f t="shared" ref="W10:W12" si="8">V10*1.2</f>
        <v>0</v>
      </c>
      <c r="X10" s="38" t="s">
        <v>140</v>
      </c>
      <c r="Y10" s="50"/>
    </row>
    <row r="11" spans="1:25" ht="104.25" customHeight="1" x14ac:dyDescent="0.25">
      <c r="A11" s="24">
        <v>3</v>
      </c>
      <c r="B11" s="25"/>
      <c r="C11" s="16" t="s">
        <v>25</v>
      </c>
      <c r="D11" s="16" t="s">
        <v>34</v>
      </c>
      <c r="E11" s="16" t="s">
        <v>51</v>
      </c>
      <c r="F11" s="16">
        <v>1031196</v>
      </c>
      <c r="G11" s="16" t="s">
        <v>46</v>
      </c>
      <c r="H11" s="16"/>
      <c r="I11" s="16" t="s">
        <v>45</v>
      </c>
      <c r="J11" s="16" t="s">
        <v>40</v>
      </c>
      <c r="K11" s="35" t="s">
        <v>52</v>
      </c>
      <c r="L11" s="16" t="s">
        <v>7</v>
      </c>
      <c r="M11" s="16">
        <v>1</v>
      </c>
      <c r="N11" s="36">
        <v>78.092100000000002</v>
      </c>
      <c r="O11" s="31">
        <v>57319.32</v>
      </c>
      <c r="P11" s="30">
        <f t="shared" si="2"/>
        <v>4476186.0693720002</v>
      </c>
      <c r="Q11" s="31">
        <f t="shared" si="3"/>
        <v>5371423.2832463998</v>
      </c>
      <c r="R11" s="30">
        <f t="shared" si="4"/>
        <v>4476186.0693720002</v>
      </c>
      <c r="S11" s="31">
        <f t="shared" si="5"/>
        <v>5371423.2832463998</v>
      </c>
      <c r="T11" s="32">
        <f t="shared" si="6"/>
        <v>0</v>
      </c>
      <c r="U11" s="33">
        <v>0</v>
      </c>
      <c r="V11" s="32">
        <f t="shared" si="7"/>
        <v>0</v>
      </c>
      <c r="W11" s="33">
        <f t="shared" si="8"/>
        <v>0</v>
      </c>
      <c r="X11" s="38" t="s">
        <v>140</v>
      </c>
      <c r="Y11" s="50"/>
    </row>
    <row r="12" spans="1:25" ht="81" x14ac:dyDescent="0.25">
      <c r="A12" s="24">
        <v>4</v>
      </c>
      <c r="B12" s="25"/>
      <c r="C12" s="16" t="s">
        <v>25</v>
      </c>
      <c r="D12" s="16" t="s">
        <v>34</v>
      </c>
      <c r="E12" s="16" t="s">
        <v>53</v>
      </c>
      <c r="F12" s="16">
        <v>1031197</v>
      </c>
      <c r="G12" s="16" t="s">
        <v>46</v>
      </c>
      <c r="H12" s="16"/>
      <c r="I12" s="16" t="s">
        <v>45</v>
      </c>
      <c r="J12" s="16" t="s">
        <v>40</v>
      </c>
      <c r="K12" s="35" t="s">
        <v>54</v>
      </c>
      <c r="L12" s="16" t="s">
        <v>7</v>
      </c>
      <c r="M12" s="16">
        <v>1</v>
      </c>
      <c r="N12" s="36">
        <v>78.092100000000002</v>
      </c>
      <c r="O12" s="31">
        <v>57319.32</v>
      </c>
      <c r="P12" s="30">
        <f t="shared" si="2"/>
        <v>4476186.0693720002</v>
      </c>
      <c r="Q12" s="31">
        <f t="shared" si="3"/>
        <v>5371423.2832463998</v>
      </c>
      <c r="R12" s="30">
        <f t="shared" si="4"/>
        <v>4476186.0693720002</v>
      </c>
      <c r="S12" s="31">
        <f t="shared" si="5"/>
        <v>5371423.2832463998</v>
      </c>
      <c r="T12" s="32">
        <f t="shared" si="6"/>
        <v>0</v>
      </c>
      <c r="U12" s="33">
        <v>0</v>
      </c>
      <c r="V12" s="32">
        <f t="shared" si="7"/>
        <v>0</v>
      </c>
      <c r="W12" s="33">
        <f t="shared" si="8"/>
        <v>0</v>
      </c>
      <c r="X12" s="38" t="s">
        <v>140</v>
      </c>
      <c r="Y12" s="50"/>
    </row>
    <row r="13" spans="1:25" ht="81" x14ac:dyDescent="0.25">
      <c r="A13" s="24">
        <v>5</v>
      </c>
      <c r="B13" s="25"/>
      <c r="C13" s="16" t="s">
        <v>25</v>
      </c>
      <c r="D13" s="16" t="s">
        <v>34</v>
      </c>
      <c r="E13" s="16" t="s">
        <v>56</v>
      </c>
      <c r="F13" s="16">
        <v>1031195</v>
      </c>
      <c r="G13" s="16" t="s">
        <v>57</v>
      </c>
      <c r="H13" s="16"/>
      <c r="I13" s="16" t="s">
        <v>41</v>
      </c>
      <c r="J13" s="16" t="s">
        <v>40</v>
      </c>
      <c r="K13" s="35" t="s">
        <v>58</v>
      </c>
      <c r="L13" s="16" t="s">
        <v>7</v>
      </c>
      <c r="M13" s="16">
        <v>1</v>
      </c>
      <c r="N13" s="36">
        <v>78.092100000000002</v>
      </c>
      <c r="O13" s="31">
        <v>59071.79</v>
      </c>
      <c r="P13" s="30">
        <f t="shared" si="2"/>
        <v>4613040.1318589998</v>
      </c>
      <c r="Q13" s="31">
        <f t="shared" si="3"/>
        <v>5535648.1582307993</v>
      </c>
      <c r="R13" s="30"/>
      <c r="S13" s="31"/>
      <c r="T13" s="32">
        <f t="shared" si="6"/>
        <v>0</v>
      </c>
      <c r="U13" s="33">
        <v>0</v>
      </c>
      <c r="V13" s="32">
        <f t="shared" si="7"/>
        <v>0</v>
      </c>
      <c r="W13" s="33"/>
      <c r="X13" s="38" t="s">
        <v>140</v>
      </c>
      <c r="Y13" s="50"/>
    </row>
    <row r="14" spans="1:25" ht="81" x14ac:dyDescent="0.25">
      <c r="A14" s="24">
        <v>6</v>
      </c>
      <c r="B14" s="25"/>
      <c r="C14" s="16" t="s">
        <v>25</v>
      </c>
      <c r="D14" s="16" t="s">
        <v>34</v>
      </c>
      <c r="E14" s="16" t="s">
        <v>69</v>
      </c>
      <c r="F14" s="16">
        <v>1031202</v>
      </c>
      <c r="G14" s="16" t="s">
        <v>70</v>
      </c>
      <c r="H14" s="16"/>
      <c r="I14" s="16" t="s">
        <v>42</v>
      </c>
      <c r="J14" s="16" t="s">
        <v>40</v>
      </c>
      <c r="K14" s="35" t="s">
        <v>59</v>
      </c>
      <c r="L14" s="16" t="s">
        <v>7</v>
      </c>
      <c r="M14" s="16">
        <v>1</v>
      </c>
      <c r="N14" s="36">
        <v>78.092100000000002</v>
      </c>
      <c r="O14" s="31">
        <v>59916.3</v>
      </c>
      <c r="P14" s="30">
        <f t="shared" si="2"/>
        <v>4678989.69123</v>
      </c>
      <c r="Q14" s="31">
        <f t="shared" si="3"/>
        <v>5614787.6294759996</v>
      </c>
      <c r="R14" s="30"/>
      <c r="S14" s="31"/>
      <c r="T14" s="32">
        <f t="shared" si="6"/>
        <v>0</v>
      </c>
      <c r="U14" s="33">
        <v>0</v>
      </c>
      <c r="V14" s="32"/>
      <c r="W14" s="33"/>
      <c r="X14" s="38" t="s">
        <v>140</v>
      </c>
      <c r="Y14" s="50"/>
    </row>
    <row r="15" spans="1:25" ht="81" x14ac:dyDescent="0.25">
      <c r="A15" s="24">
        <v>7</v>
      </c>
      <c r="B15" s="25"/>
      <c r="C15" s="16" t="s">
        <v>25</v>
      </c>
      <c r="D15" s="16" t="s">
        <v>34</v>
      </c>
      <c r="E15" s="16" t="s">
        <v>71</v>
      </c>
      <c r="F15" s="16">
        <v>1031202</v>
      </c>
      <c r="G15" s="16" t="s">
        <v>70</v>
      </c>
      <c r="H15" s="16"/>
      <c r="I15" s="16" t="s">
        <v>42</v>
      </c>
      <c r="J15" s="16" t="s">
        <v>40</v>
      </c>
      <c r="K15" s="35" t="s">
        <v>60</v>
      </c>
      <c r="L15" s="16" t="s">
        <v>7</v>
      </c>
      <c r="M15" s="16">
        <v>1</v>
      </c>
      <c r="N15" s="36">
        <v>78.092100000000002</v>
      </c>
      <c r="O15" s="31">
        <v>59916.3</v>
      </c>
      <c r="P15" s="30">
        <f t="shared" si="2"/>
        <v>4678989.69123</v>
      </c>
      <c r="Q15" s="31">
        <f t="shared" si="3"/>
        <v>5614787.6294759996</v>
      </c>
      <c r="R15" s="30"/>
      <c r="S15" s="31"/>
      <c r="T15" s="32">
        <f t="shared" si="6"/>
        <v>0</v>
      </c>
      <c r="U15" s="33">
        <v>0</v>
      </c>
      <c r="V15" s="32"/>
      <c r="W15" s="33"/>
      <c r="X15" s="38" t="s">
        <v>140</v>
      </c>
      <c r="Y15" s="50"/>
    </row>
    <row r="16" spans="1:25" ht="81" x14ac:dyDescent="0.25">
      <c r="A16" s="24">
        <v>8</v>
      </c>
      <c r="B16" s="25"/>
      <c r="C16" s="16" t="s">
        <v>25</v>
      </c>
      <c r="D16" s="16" t="s">
        <v>34</v>
      </c>
      <c r="E16" s="16" t="s">
        <v>73</v>
      </c>
      <c r="F16" s="16">
        <v>1031202</v>
      </c>
      <c r="G16" s="16" t="s">
        <v>70</v>
      </c>
      <c r="H16" s="16"/>
      <c r="I16" s="16" t="s">
        <v>42</v>
      </c>
      <c r="J16" s="16" t="s">
        <v>40</v>
      </c>
      <c r="K16" s="35" t="s">
        <v>61</v>
      </c>
      <c r="L16" s="16" t="s">
        <v>7</v>
      </c>
      <c r="M16" s="16">
        <v>1</v>
      </c>
      <c r="N16" s="36">
        <v>78.092100000000002</v>
      </c>
      <c r="O16" s="31">
        <v>60338.400000000001</v>
      </c>
      <c r="P16" s="30">
        <f t="shared" si="2"/>
        <v>4711952.3666400006</v>
      </c>
      <c r="Q16" s="31">
        <f t="shared" si="3"/>
        <v>5654342.8399680005</v>
      </c>
      <c r="R16" s="30"/>
      <c r="S16" s="31"/>
      <c r="T16" s="32">
        <f t="shared" si="6"/>
        <v>0</v>
      </c>
      <c r="U16" s="33">
        <v>0</v>
      </c>
      <c r="V16" s="32"/>
      <c r="W16" s="33"/>
      <c r="X16" s="38" t="s">
        <v>140</v>
      </c>
      <c r="Y16" s="50"/>
    </row>
    <row r="17" spans="1:25" ht="81" x14ac:dyDescent="0.25">
      <c r="A17" s="24">
        <v>9</v>
      </c>
      <c r="B17" s="25"/>
      <c r="C17" s="16" t="s">
        <v>25</v>
      </c>
      <c r="D17" s="16" t="s">
        <v>34</v>
      </c>
      <c r="E17" s="16" t="s">
        <v>72</v>
      </c>
      <c r="F17" s="16">
        <v>1031202</v>
      </c>
      <c r="G17" s="16" t="s">
        <v>70</v>
      </c>
      <c r="H17" s="16"/>
      <c r="I17" s="16" t="s">
        <v>42</v>
      </c>
      <c r="J17" s="16" t="s">
        <v>40</v>
      </c>
      <c r="K17" s="35" t="s">
        <v>62</v>
      </c>
      <c r="L17" s="16" t="s">
        <v>7</v>
      </c>
      <c r="M17" s="16">
        <v>1</v>
      </c>
      <c r="N17" s="36">
        <v>78.092100000000002</v>
      </c>
      <c r="O17" s="31">
        <v>60338.400000000001</v>
      </c>
      <c r="P17" s="30">
        <f t="shared" si="2"/>
        <v>4711952.3666400006</v>
      </c>
      <c r="Q17" s="31">
        <f t="shared" si="3"/>
        <v>5654342.8399680005</v>
      </c>
      <c r="R17" s="30"/>
      <c r="S17" s="31"/>
      <c r="T17" s="32">
        <f t="shared" si="6"/>
        <v>0</v>
      </c>
      <c r="U17" s="33">
        <v>0</v>
      </c>
      <c r="V17" s="32"/>
      <c r="W17" s="33"/>
      <c r="X17" s="38" t="s">
        <v>140</v>
      </c>
      <c r="Y17" s="50"/>
    </row>
    <row r="18" spans="1:25" ht="81" x14ac:dyDescent="0.25">
      <c r="A18" s="24">
        <v>10</v>
      </c>
      <c r="B18" s="25"/>
      <c r="C18" s="16" t="s">
        <v>25</v>
      </c>
      <c r="D18" s="16" t="s">
        <v>34</v>
      </c>
      <c r="E18" s="16" t="s">
        <v>75</v>
      </c>
      <c r="F18" s="16">
        <v>1031202</v>
      </c>
      <c r="G18" s="16" t="s">
        <v>70</v>
      </c>
      <c r="H18" s="16"/>
      <c r="I18" s="16" t="s">
        <v>42</v>
      </c>
      <c r="J18" s="16" t="s">
        <v>40</v>
      </c>
      <c r="K18" s="35" t="s">
        <v>63</v>
      </c>
      <c r="L18" s="16" t="s">
        <v>7</v>
      </c>
      <c r="M18" s="16">
        <v>1</v>
      </c>
      <c r="N18" s="36">
        <v>78.092100000000002</v>
      </c>
      <c r="O18" s="31">
        <v>59071.79</v>
      </c>
      <c r="P18" s="30">
        <f t="shared" si="2"/>
        <v>4613040.1318589998</v>
      </c>
      <c r="Q18" s="31">
        <f t="shared" si="3"/>
        <v>5535648.1582307993</v>
      </c>
      <c r="R18" s="30"/>
      <c r="S18" s="31"/>
      <c r="T18" s="32">
        <f t="shared" si="6"/>
        <v>0</v>
      </c>
      <c r="U18" s="33">
        <v>0</v>
      </c>
      <c r="V18" s="32"/>
      <c r="W18" s="33"/>
      <c r="X18" s="38" t="s">
        <v>140</v>
      </c>
      <c r="Y18" s="50"/>
    </row>
    <row r="19" spans="1:25" ht="81" x14ac:dyDescent="0.25">
      <c r="A19" s="24">
        <v>11</v>
      </c>
      <c r="B19" s="25"/>
      <c r="C19" s="16" t="s">
        <v>25</v>
      </c>
      <c r="D19" s="16" t="s">
        <v>34</v>
      </c>
      <c r="E19" s="16" t="s">
        <v>74</v>
      </c>
      <c r="F19" s="16">
        <v>1031202</v>
      </c>
      <c r="G19" s="16" t="s">
        <v>70</v>
      </c>
      <c r="H19" s="16"/>
      <c r="I19" s="16" t="s">
        <v>42</v>
      </c>
      <c r="J19" s="16" t="s">
        <v>40</v>
      </c>
      <c r="K19" s="35" t="s">
        <v>64</v>
      </c>
      <c r="L19" s="16" t="s">
        <v>7</v>
      </c>
      <c r="M19" s="16">
        <v>1</v>
      </c>
      <c r="N19" s="36">
        <v>78.092100000000002</v>
      </c>
      <c r="O19" s="31">
        <v>59071.79</v>
      </c>
      <c r="P19" s="30">
        <f t="shared" si="2"/>
        <v>4613040.1318589998</v>
      </c>
      <c r="Q19" s="31">
        <f t="shared" si="3"/>
        <v>5535648.1582307993</v>
      </c>
      <c r="R19" s="30"/>
      <c r="S19" s="31"/>
      <c r="T19" s="32">
        <f t="shared" si="6"/>
        <v>0</v>
      </c>
      <c r="U19" s="33">
        <v>0</v>
      </c>
      <c r="V19" s="32"/>
      <c r="W19" s="33"/>
      <c r="X19" s="38" t="s">
        <v>140</v>
      </c>
      <c r="Y19" s="50"/>
    </row>
    <row r="20" spans="1:25" ht="81" x14ac:dyDescent="0.25">
      <c r="A20" s="24">
        <v>12</v>
      </c>
      <c r="B20" s="25"/>
      <c r="C20" s="16" t="s">
        <v>25</v>
      </c>
      <c r="D20" s="16" t="s">
        <v>34</v>
      </c>
      <c r="E20" s="16" t="s">
        <v>76</v>
      </c>
      <c r="F20" s="16">
        <v>1031202</v>
      </c>
      <c r="G20" s="16" t="s">
        <v>70</v>
      </c>
      <c r="H20" s="16"/>
      <c r="I20" s="16" t="s">
        <v>42</v>
      </c>
      <c r="J20" s="16" t="s">
        <v>40</v>
      </c>
      <c r="K20" s="35" t="s">
        <v>65</v>
      </c>
      <c r="L20" s="16" t="s">
        <v>7</v>
      </c>
      <c r="M20" s="16">
        <v>1</v>
      </c>
      <c r="N20" s="36">
        <v>78.092100000000002</v>
      </c>
      <c r="O20" s="31">
        <v>62273.29</v>
      </c>
      <c r="P20" s="30">
        <f t="shared" si="2"/>
        <v>4863051.9900090005</v>
      </c>
      <c r="Q20" s="31">
        <f t="shared" si="3"/>
        <v>5835662.3880108008</v>
      </c>
      <c r="R20" s="30"/>
      <c r="S20" s="31"/>
      <c r="T20" s="32">
        <f t="shared" si="6"/>
        <v>0</v>
      </c>
      <c r="U20" s="33">
        <v>0</v>
      </c>
      <c r="V20" s="32"/>
      <c r="W20" s="33"/>
      <c r="X20" s="38" t="s">
        <v>140</v>
      </c>
      <c r="Y20" s="50"/>
    </row>
    <row r="21" spans="1:25" ht="81" x14ac:dyDescent="0.25">
      <c r="A21" s="24">
        <v>13</v>
      </c>
      <c r="B21" s="25"/>
      <c r="C21" s="16" t="s">
        <v>25</v>
      </c>
      <c r="D21" s="16" t="s">
        <v>34</v>
      </c>
      <c r="E21" s="16" t="s">
        <v>77</v>
      </c>
      <c r="F21" s="16">
        <v>1031202</v>
      </c>
      <c r="G21" s="16" t="s">
        <v>70</v>
      </c>
      <c r="H21" s="16"/>
      <c r="I21" s="16" t="s">
        <v>42</v>
      </c>
      <c r="J21" s="16" t="s">
        <v>40</v>
      </c>
      <c r="K21" s="35" t="s">
        <v>66</v>
      </c>
      <c r="L21" s="16" t="s">
        <v>7</v>
      </c>
      <c r="M21" s="16">
        <v>1</v>
      </c>
      <c r="N21" s="36">
        <v>78.092100000000002</v>
      </c>
      <c r="O21" s="31">
        <v>62273.29</v>
      </c>
      <c r="P21" s="30">
        <f t="shared" si="2"/>
        <v>4863051.9900090005</v>
      </c>
      <c r="Q21" s="31">
        <f t="shared" si="3"/>
        <v>5835662.3880108008</v>
      </c>
      <c r="R21" s="30"/>
      <c r="S21" s="31"/>
      <c r="T21" s="32">
        <f t="shared" si="6"/>
        <v>0</v>
      </c>
      <c r="U21" s="33">
        <v>0</v>
      </c>
      <c r="V21" s="32"/>
      <c r="W21" s="33"/>
      <c r="X21" s="38" t="s">
        <v>140</v>
      </c>
      <c r="Y21" s="50"/>
    </row>
    <row r="22" spans="1:25" ht="81" x14ac:dyDescent="0.25">
      <c r="A22" s="24">
        <v>14</v>
      </c>
      <c r="B22" s="25"/>
      <c r="C22" s="16" t="s">
        <v>25</v>
      </c>
      <c r="D22" s="16" t="s">
        <v>34</v>
      </c>
      <c r="E22" s="16" t="s">
        <v>78</v>
      </c>
      <c r="F22" s="16">
        <v>1031202</v>
      </c>
      <c r="G22" s="16" t="s">
        <v>70</v>
      </c>
      <c r="H22" s="16"/>
      <c r="I22" s="16" t="s">
        <v>42</v>
      </c>
      <c r="J22" s="16" t="s">
        <v>40</v>
      </c>
      <c r="K22" s="35" t="s">
        <v>67</v>
      </c>
      <c r="L22" s="16" t="s">
        <v>7</v>
      </c>
      <c r="M22" s="16">
        <v>1</v>
      </c>
      <c r="N22" s="36">
        <v>78.092100000000002</v>
      </c>
      <c r="O22" s="31">
        <v>62273.29</v>
      </c>
      <c r="P22" s="30">
        <f t="shared" si="2"/>
        <v>4863051.9900090005</v>
      </c>
      <c r="Q22" s="31">
        <f t="shared" si="3"/>
        <v>5835662.3880108008</v>
      </c>
      <c r="R22" s="30"/>
      <c r="S22" s="31"/>
      <c r="T22" s="32">
        <f t="shared" si="6"/>
        <v>0</v>
      </c>
      <c r="U22" s="33">
        <v>0</v>
      </c>
      <c r="V22" s="32"/>
      <c r="W22" s="33"/>
      <c r="X22" s="38" t="s">
        <v>140</v>
      </c>
      <c r="Y22" s="50"/>
    </row>
    <row r="23" spans="1:25" ht="81" x14ac:dyDescent="0.25">
      <c r="A23" s="24">
        <v>15</v>
      </c>
      <c r="B23" s="25"/>
      <c r="C23" s="16" t="s">
        <v>25</v>
      </c>
      <c r="D23" s="16" t="s">
        <v>34</v>
      </c>
      <c r="E23" s="16" t="s">
        <v>79</v>
      </c>
      <c r="F23" s="16">
        <v>1031202</v>
      </c>
      <c r="G23" s="16" t="s">
        <v>70</v>
      </c>
      <c r="H23" s="16"/>
      <c r="I23" s="16" t="s">
        <v>42</v>
      </c>
      <c r="J23" s="16" t="s">
        <v>40</v>
      </c>
      <c r="K23" s="35" t="s">
        <v>68</v>
      </c>
      <c r="L23" s="16" t="s">
        <v>7</v>
      </c>
      <c r="M23" s="16">
        <v>1</v>
      </c>
      <c r="N23" s="36">
        <v>78.092100000000002</v>
      </c>
      <c r="O23" s="31">
        <v>62273.29</v>
      </c>
      <c r="P23" s="30">
        <f t="shared" si="2"/>
        <v>4863051.9900090005</v>
      </c>
      <c r="Q23" s="31">
        <f t="shared" si="3"/>
        <v>5835662.3880108008</v>
      </c>
      <c r="R23" s="30"/>
      <c r="S23" s="31"/>
      <c r="T23" s="32">
        <f t="shared" si="6"/>
        <v>0</v>
      </c>
      <c r="U23" s="33">
        <v>0</v>
      </c>
      <c r="V23" s="32"/>
      <c r="W23" s="33"/>
      <c r="X23" s="38" t="s">
        <v>140</v>
      </c>
      <c r="Y23" s="50"/>
    </row>
    <row r="24" spans="1:25" ht="81" x14ac:dyDescent="0.25">
      <c r="A24" s="24">
        <v>16</v>
      </c>
      <c r="B24" s="25"/>
      <c r="C24" s="16" t="s">
        <v>25</v>
      </c>
      <c r="D24" s="16" t="s">
        <v>34</v>
      </c>
      <c r="E24" s="16" t="s">
        <v>81</v>
      </c>
      <c r="F24" s="16">
        <v>1031200</v>
      </c>
      <c r="G24" s="16" t="s">
        <v>82</v>
      </c>
      <c r="H24" s="16"/>
      <c r="I24" s="16" t="s">
        <v>80</v>
      </c>
      <c r="J24" s="16" t="s">
        <v>40</v>
      </c>
      <c r="K24" s="35">
        <v>1114367</v>
      </c>
      <c r="L24" s="16" t="s">
        <v>7</v>
      </c>
      <c r="M24" s="16">
        <v>1</v>
      </c>
      <c r="N24" s="36">
        <v>78.092100000000002</v>
      </c>
      <c r="O24" s="31">
        <v>40299.9</v>
      </c>
      <c r="P24" s="30">
        <f t="shared" si="2"/>
        <v>3147103.8207900003</v>
      </c>
      <c r="Q24" s="31">
        <f t="shared" si="3"/>
        <v>3776524.584948</v>
      </c>
      <c r="R24" s="30"/>
      <c r="S24" s="31"/>
      <c r="T24" s="32">
        <f t="shared" si="6"/>
        <v>0</v>
      </c>
      <c r="U24" s="33">
        <v>0</v>
      </c>
      <c r="V24" s="32"/>
      <c r="W24" s="33"/>
      <c r="X24" s="38" t="s">
        <v>140</v>
      </c>
      <c r="Y24" s="50"/>
    </row>
    <row r="25" spans="1:25" ht="81" x14ac:dyDescent="0.25">
      <c r="A25" s="24">
        <v>17</v>
      </c>
      <c r="B25" s="25"/>
      <c r="C25" s="16" t="s">
        <v>25</v>
      </c>
      <c r="D25" s="16" t="s">
        <v>34</v>
      </c>
      <c r="E25" s="16" t="s">
        <v>85</v>
      </c>
      <c r="F25" s="16">
        <v>1031200</v>
      </c>
      <c r="G25" s="16" t="s">
        <v>82</v>
      </c>
      <c r="H25" s="16"/>
      <c r="I25" s="16" t="s">
        <v>80</v>
      </c>
      <c r="J25" s="16" t="s">
        <v>40</v>
      </c>
      <c r="K25" s="35">
        <v>1114368</v>
      </c>
      <c r="L25" s="16" t="s">
        <v>7</v>
      </c>
      <c r="M25" s="16">
        <v>1</v>
      </c>
      <c r="N25" s="36">
        <v>78.092100000000002</v>
      </c>
      <c r="O25" s="31">
        <v>40299.9</v>
      </c>
      <c r="P25" s="30">
        <f t="shared" si="2"/>
        <v>3147103.8207900003</v>
      </c>
      <c r="Q25" s="31">
        <f t="shared" si="3"/>
        <v>3776524.584948</v>
      </c>
      <c r="R25" s="30"/>
      <c r="S25" s="31"/>
      <c r="T25" s="32">
        <f t="shared" si="6"/>
        <v>0</v>
      </c>
      <c r="U25" s="33">
        <v>0</v>
      </c>
      <c r="V25" s="32"/>
      <c r="W25" s="33"/>
      <c r="X25" s="38" t="s">
        <v>140</v>
      </c>
      <c r="Y25" s="50"/>
    </row>
    <row r="26" spans="1:25" ht="81" x14ac:dyDescent="0.25">
      <c r="A26" s="24">
        <v>18</v>
      </c>
      <c r="B26" s="25"/>
      <c r="C26" s="16" t="s">
        <v>25</v>
      </c>
      <c r="D26" s="16" t="s">
        <v>34</v>
      </c>
      <c r="E26" s="16" t="s">
        <v>90</v>
      </c>
      <c r="F26" s="16">
        <v>1031200</v>
      </c>
      <c r="G26" s="16" t="s">
        <v>82</v>
      </c>
      <c r="H26" s="16"/>
      <c r="I26" s="16" t="s">
        <v>80</v>
      </c>
      <c r="J26" s="16" t="s">
        <v>40</v>
      </c>
      <c r="K26" s="35">
        <v>1014355</v>
      </c>
      <c r="L26" s="16" t="s">
        <v>7</v>
      </c>
      <c r="M26" s="16">
        <v>1</v>
      </c>
      <c r="N26" s="36">
        <v>78.092100000000002</v>
      </c>
      <c r="O26" s="31">
        <v>40260.019999999997</v>
      </c>
      <c r="P26" s="30">
        <f t="shared" si="2"/>
        <v>3143989.5078419996</v>
      </c>
      <c r="Q26" s="31">
        <f t="shared" si="3"/>
        <v>3772787.4094103994</v>
      </c>
      <c r="R26" s="30"/>
      <c r="S26" s="31"/>
      <c r="T26" s="32">
        <f t="shared" si="6"/>
        <v>0</v>
      </c>
      <c r="U26" s="33">
        <v>0</v>
      </c>
      <c r="V26" s="32"/>
      <c r="W26" s="33"/>
      <c r="X26" s="38" t="s">
        <v>140</v>
      </c>
      <c r="Y26" s="50"/>
    </row>
    <row r="27" spans="1:25" ht="81" x14ac:dyDescent="0.25">
      <c r="A27" s="24">
        <v>19</v>
      </c>
      <c r="B27" s="25"/>
      <c r="C27" s="16" t="s">
        <v>25</v>
      </c>
      <c r="D27" s="16" t="s">
        <v>34</v>
      </c>
      <c r="E27" s="16" t="s">
        <v>86</v>
      </c>
      <c r="F27" s="16">
        <v>1031200</v>
      </c>
      <c r="G27" s="16" t="s">
        <v>82</v>
      </c>
      <c r="H27" s="16"/>
      <c r="I27" s="16" t="s">
        <v>80</v>
      </c>
      <c r="J27" s="16" t="s">
        <v>40</v>
      </c>
      <c r="K27" s="35">
        <v>1014356</v>
      </c>
      <c r="L27" s="16" t="s">
        <v>7</v>
      </c>
      <c r="M27" s="16">
        <v>1</v>
      </c>
      <c r="N27" s="36">
        <v>78.092100000000002</v>
      </c>
      <c r="O27" s="31">
        <v>40260.019999999997</v>
      </c>
      <c r="P27" s="30">
        <f t="shared" si="2"/>
        <v>3143989.5078419996</v>
      </c>
      <c r="Q27" s="31">
        <f t="shared" si="3"/>
        <v>3772787.4094103994</v>
      </c>
      <c r="R27" s="30"/>
      <c r="S27" s="31"/>
      <c r="T27" s="32">
        <f t="shared" si="6"/>
        <v>0</v>
      </c>
      <c r="U27" s="33">
        <v>0</v>
      </c>
      <c r="V27" s="32"/>
      <c r="W27" s="33"/>
      <c r="X27" s="38" t="s">
        <v>140</v>
      </c>
      <c r="Y27" s="50"/>
    </row>
    <row r="28" spans="1:25" ht="81" x14ac:dyDescent="0.25">
      <c r="A28" s="24">
        <v>20</v>
      </c>
      <c r="B28" s="25"/>
      <c r="C28" s="16" t="s">
        <v>25</v>
      </c>
      <c r="D28" s="16" t="s">
        <v>34</v>
      </c>
      <c r="E28" s="16" t="s">
        <v>84</v>
      </c>
      <c r="F28" s="16">
        <v>1031200</v>
      </c>
      <c r="G28" s="16" t="s">
        <v>82</v>
      </c>
      <c r="H28" s="16"/>
      <c r="I28" s="16" t="s">
        <v>80</v>
      </c>
      <c r="J28" s="16" t="s">
        <v>40</v>
      </c>
      <c r="K28" s="35">
        <v>1114358</v>
      </c>
      <c r="L28" s="16" t="s">
        <v>7</v>
      </c>
      <c r="M28" s="16">
        <v>1</v>
      </c>
      <c r="N28" s="36">
        <v>78.092100000000002</v>
      </c>
      <c r="O28" s="31">
        <v>40299.9</v>
      </c>
      <c r="P28" s="30">
        <f t="shared" si="2"/>
        <v>3147103.8207900003</v>
      </c>
      <c r="Q28" s="31">
        <f t="shared" si="3"/>
        <v>3776524.584948</v>
      </c>
      <c r="R28" s="30"/>
      <c r="S28" s="31"/>
      <c r="T28" s="32">
        <f t="shared" si="6"/>
        <v>0</v>
      </c>
      <c r="U28" s="33">
        <v>0</v>
      </c>
      <c r="V28" s="32"/>
      <c r="W28" s="33"/>
      <c r="X28" s="38" t="s">
        <v>140</v>
      </c>
      <c r="Y28" s="50"/>
    </row>
    <row r="29" spans="1:25" ht="81" x14ac:dyDescent="0.25">
      <c r="A29" s="24">
        <v>21</v>
      </c>
      <c r="B29" s="25"/>
      <c r="C29" s="16" t="s">
        <v>25</v>
      </c>
      <c r="D29" s="16" t="s">
        <v>34</v>
      </c>
      <c r="E29" s="16" t="s">
        <v>83</v>
      </c>
      <c r="F29" s="16">
        <v>1031200</v>
      </c>
      <c r="G29" s="16" t="s">
        <v>82</v>
      </c>
      <c r="H29" s="16"/>
      <c r="I29" s="16" t="s">
        <v>80</v>
      </c>
      <c r="J29" s="16" t="s">
        <v>40</v>
      </c>
      <c r="K29" s="35">
        <v>1114360</v>
      </c>
      <c r="L29" s="16" t="s">
        <v>7</v>
      </c>
      <c r="M29" s="16">
        <v>1</v>
      </c>
      <c r="N29" s="36">
        <v>78.092100000000002</v>
      </c>
      <c r="O29" s="31">
        <v>40153.25</v>
      </c>
      <c r="P29" s="30">
        <f t="shared" si="2"/>
        <v>3135651.614325</v>
      </c>
      <c r="Q29" s="31">
        <f t="shared" si="3"/>
        <v>3762781.93719</v>
      </c>
      <c r="R29" s="30"/>
      <c r="S29" s="31"/>
      <c r="T29" s="32">
        <f t="shared" si="6"/>
        <v>0</v>
      </c>
      <c r="U29" s="33">
        <v>0</v>
      </c>
      <c r="V29" s="32"/>
      <c r="W29" s="33"/>
      <c r="X29" s="38" t="s">
        <v>140</v>
      </c>
      <c r="Y29" s="50"/>
    </row>
    <row r="30" spans="1:25" ht="81" x14ac:dyDescent="0.25">
      <c r="A30" s="24">
        <v>22</v>
      </c>
      <c r="B30" s="25"/>
      <c r="C30" s="16" t="s">
        <v>25</v>
      </c>
      <c r="D30" s="16" t="s">
        <v>34</v>
      </c>
      <c r="E30" s="16" t="s">
        <v>88</v>
      </c>
      <c r="F30" s="16">
        <v>1031200</v>
      </c>
      <c r="G30" s="16" t="s">
        <v>82</v>
      </c>
      <c r="H30" s="16"/>
      <c r="I30" s="16" t="s">
        <v>80</v>
      </c>
      <c r="J30" s="16" t="s">
        <v>40</v>
      </c>
      <c r="K30" s="35">
        <v>1114361</v>
      </c>
      <c r="L30" s="16" t="s">
        <v>7</v>
      </c>
      <c r="M30" s="16">
        <v>1</v>
      </c>
      <c r="N30" s="36">
        <v>78.092100000000002</v>
      </c>
      <c r="O30" s="31">
        <v>40153.25</v>
      </c>
      <c r="P30" s="30">
        <f t="shared" si="2"/>
        <v>3135651.614325</v>
      </c>
      <c r="Q30" s="31">
        <f t="shared" si="3"/>
        <v>3762781.93719</v>
      </c>
      <c r="R30" s="30"/>
      <c r="S30" s="31"/>
      <c r="T30" s="32">
        <f t="shared" si="6"/>
        <v>0</v>
      </c>
      <c r="U30" s="33">
        <v>0</v>
      </c>
      <c r="V30" s="32"/>
      <c r="W30" s="33"/>
      <c r="X30" s="38" t="s">
        <v>140</v>
      </c>
      <c r="Y30" s="50"/>
    </row>
    <row r="31" spans="1:25" ht="81" x14ac:dyDescent="0.25">
      <c r="A31" s="24">
        <v>23</v>
      </c>
      <c r="B31" s="25"/>
      <c r="C31" s="16" t="s">
        <v>25</v>
      </c>
      <c r="D31" s="16" t="s">
        <v>34</v>
      </c>
      <c r="E31" s="16" t="s">
        <v>87</v>
      </c>
      <c r="F31" s="16">
        <v>1031200</v>
      </c>
      <c r="G31" s="16" t="s">
        <v>82</v>
      </c>
      <c r="H31" s="16"/>
      <c r="I31" s="16" t="s">
        <v>80</v>
      </c>
      <c r="J31" s="16" t="s">
        <v>40</v>
      </c>
      <c r="K31" s="35">
        <v>1014363</v>
      </c>
      <c r="L31" s="16" t="s">
        <v>7</v>
      </c>
      <c r="M31" s="16">
        <v>1</v>
      </c>
      <c r="N31" s="36">
        <v>78.092100000000002</v>
      </c>
      <c r="O31" s="31">
        <v>40260.019999999997</v>
      </c>
      <c r="P31" s="30">
        <f t="shared" si="2"/>
        <v>3143989.5078419996</v>
      </c>
      <c r="Q31" s="31">
        <f t="shared" si="3"/>
        <v>3772787.4094103994</v>
      </c>
      <c r="R31" s="30"/>
      <c r="S31" s="31"/>
      <c r="T31" s="32">
        <f t="shared" si="6"/>
        <v>0</v>
      </c>
      <c r="U31" s="33">
        <v>0</v>
      </c>
      <c r="V31" s="32"/>
      <c r="W31" s="33"/>
      <c r="X31" s="38" t="s">
        <v>140</v>
      </c>
      <c r="Y31" s="50"/>
    </row>
    <row r="32" spans="1:25" ht="81" x14ac:dyDescent="0.25">
      <c r="A32" s="24">
        <v>24</v>
      </c>
      <c r="B32" s="25"/>
      <c r="C32" s="16" t="s">
        <v>25</v>
      </c>
      <c r="D32" s="16" t="s">
        <v>34</v>
      </c>
      <c r="E32" s="16" t="s">
        <v>89</v>
      </c>
      <c r="F32" s="16">
        <v>1031200</v>
      </c>
      <c r="G32" s="16" t="s">
        <v>82</v>
      </c>
      <c r="H32" s="16"/>
      <c r="I32" s="16" t="s">
        <v>80</v>
      </c>
      <c r="J32" s="16" t="s">
        <v>40</v>
      </c>
      <c r="K32" s="35">
        <v>1014353</v>
      </c>
      <c r="L32" s="16" t="s">
        <v>7</v>
      </c>
      <c r="M32" s="16">
        <v>1</v>
      </c>
      <c r="N32" s="36">
        <v>78.092100000000002</v>
      </c>
      <c r="O32" s="31">
        <v>41168.089999999997</v>
      </c>
      <c r="P32" s="30">
        <f t="shared" si="2"/>
        <v>3214902.6010889998</v>
      </c>
      <c r="Q32" s="31">
        <f t="shared" si="3"/>
        <v>3857883.1213067994</v>
      </c>
      <c r="R32" s="30"/>
      <c r="S32" s="31"/>
      <c r="T32" s="32">
        <f t="shared" si="6"/>
        <v>0</v>
      </c>
      <c r="U32" s="33">
        <v>0</v>
      </c>
      <c r="V32" s="32"/>
      <c r="W32" s="33"/>
      <c r="X32" s="38" t="s">
        <v>140</v>
      </c>
      <c r="Y32" s="50"/>
    </row>
    <row r="33" spans="1:25" ht="81" x14ac:dyDescent="0.25">
      <c r="A33" s="24">
        <v>25</v>
      </c>
      <c r="B33" s="25"/>
      <c r="C33" s="16" t="s">
        <v>25</v>
      </c>
      <c r="D33" s="16" t="s">
        <v>34</v>
      </c>
      <c r="E33" s="16" t="s">
        <v>92</v>
      </c>
      <c r="F33" s="16">
        <v>1031200</v>
      </c>
      <c r="G33" s="16" t="s">
        <v>82</v>
      </c>
      <c r="H33" s="16"/>
      <c r="I33" s="16" t="s">
        <v>80</v>
      </c>
      <c r="J33" s="16" t="s">
        <v>40</v>
      </c>
      <c r="K33" s="35">
        <v>1015821</v>
      </c>
      <c r="L33" s="16" t="s">
        <v>7</v>
      </c>
      <c r="M33" s="16">
        <v>1</v>
      </c>
      <c r="N33" s="36">
        <v>78.092100000000002</v>
      </c>
      <c r="O33" s="31">
        <v>37531.65</v>
      </c>
      <c r="P33" s="30">
        <f t="shared" si="2"/>
        <v>2930925.3649650002</v>
      </c>
      <c r="Q33" s="31">
        <f t="shared" si="3"/>
        <v>3517110.4379580002</v>
      </c>
      <c r="R33" s="30"/>
      <c r="S33" s="31"/>
      <c r="T33" s="32">
        <f t="shared" si="6"/>
        <v>0</v>
      </c>
      <c r="U33" s="33">
        <v>0</v>
      </c>
      <c r="V33" s="32"/>
      <c r="W33" s="33"/>
      <c r="X33" s="38" t="s">
        <v>140</v>
      </c>
      <c r="Y33" s="50"/>
    </row>
    <row r="34" spans="1:25" ht="81" x14ac:dyDescent="0.25">
      <c r="A34" s="24">
        <v>26</v>
      </c>
      <c r="B34" s="25"/>
      <c r="C34" s="16" t="s">
        <v>25</v>
      </c>
      <c r="D34" s="16" t="s">
        <v>34</v>
      </c>
      <c r="E34" s="16" t="s">
        <v>91</v>
      </c>
      <c r="F34" s="16">
        <v>1031200</v>
      </c>
      <c r="G34" s="16" t="s">
        <v>82</v>
      </c>
      <c r="H34" s="16"/>
      <c r="I34" s="16" t="s">
        <v>80</v>
      </c>
      <c r="J34" s="16" t="s">
        <v>40</v>
      </c>
      <c r="K34" s="35">
        <v>1015822</v>
      </c>
      <c r="L34" s="16" t="s">
        <v>7</v>
      </c>
      <c r="M34" s="16">
        <v>1</v>
      </c>
      <c r="N34" s="36">
        <v>78.092100000000002</v>
      </c>
      <c r="O34" s="31">
        <v>37207.360000000001</v>
      </c>
      <c r="P34" s="30">
        <f t="shared" si="2"/>
        <v>2905600.8778560003</v>
      </c>
      <c r="Q34" s="31">
        <f t="shared" si="3"/>
        <v>3486721.0534272003</v>
      </c>
      <c r="R34" s="30"/>
      <c r="S34" s="31"/>
      <c r="T34" s="32">
        <f t="shared" si="6"/>
        <v>0</v>
      </c>
      <c r="U34" s="33">
        <v>0</v>
      </c>
      <c r="V34" s="32"/>
      <c r="W34" s="33"/>
      <c r="X34" s="38" t="s">
        <v>140</v>
      </c>
      <c r="Y34" s="50"/>
    </row>
    <row r="35" spans="1:25" ht="81" x14ac:dyDescent="0.25">
      <c r="A35" s="24">
        <v>27</v>
      </c>
      <c r="B35" s="25"/>
      <c r="C35" s="16" t="s">
        <v>25</v>
      </c>
      <c r="D35" s="16" t="s">
        <v>34</v>
      </c>
      <c r="E35" s="16" t="s">
        <v>93</v>
      </c>
      <c r="F35" s="16">
        <v>1031203</v>
      </c>
      <c r="G35" s="16" t="s">
        <v>94</v>
      </c>
      <c r="H35" s="16"/>
      <c r="I35" s="16" t="s">
        <v>43</v>
      </c>
      <c r="J35" s="16" t="s">
        <v>40</v>
      </c>
      <c r="K35" s="35" t="s">
        <v>95</v>
      </c>
      <c r="L35" s="16" t="s">
        <v>7</v>
      </c>
      <c r="M35" s="16">
        <v>1</v>
      </c>
      <c r="N35" s="36">
        <v>78.092100000000002</v>
      </c>
      <c r="O35" s="31">
        <v>57356.94</v>
      </c>
      <c r="P35" s="30">
        <f t="shared" si="2"/>
        <v>4479123.8941740002</v>
      </c>
      <c r="Q35" s="31">
        <f t="shared" si="3"/>
        <v>5374948.6730088005</v>
      </c>
      <c r="R35" s="30"/>
      <c r="S35" s="31"/>
      <c r="T35" s="32">
        <f t="shared" si="6"/>
        <v>0</v>
      </c>
      <c r="U35" s="33">
        <v>0</v>
      </c>
      <c r="V35" s="32"/>
      <c r="W35" s="33"/>
      <c r="X35" s="38" t="s">
        <v>140</v>
      </c>
      <c r="Y35" s="50"/>
    </row>
    <row r="36" spans="1:25" ht="81" x14ac:dyDescent="0.25">
      <c r="A36" s="24">
        <v>28</v>
      </c>
      <c r="B36" s="25"/>
      <c r="C36" s="16" t="s">
        <v>25</v>
      </c>
      <c r="D36" s="16" t="s">
        <v>34</v>
      </c>
      <c r="E36" s="16" t="s">
        <v>107</v>
      </c>
      <c r="F36" s="16">
        <v>1031203</v>
      </c>
      <c r="G36" s="16" t="s">
        <v>94</v>
      </c>
      <c r="H36" s="16"/>
      <c r="I36" s="16" t="s">
        <v>43</v>
      </c>
      <c r="J36" s="16" t="s">
        <v>40</v>
      </c>
      <c r="K36" s="35" t="s">
        <v>96</v>
      </c>
      <c r="L36" s="16" t="s">
        <v>7</v>
      </c>
      <c r="M36" s="16">
        <v>1</v>
      </c>
      <c r="N36" s="36">
        <v>78.092100000000002</v>
      </c>
      <c r="O36" s="31">
        <v>57356.94</v>
      </c>
      <c r="P36" s="30">
        <f t="shared" si="2"/>
        <v>4479123.8941740002</v>
      </c>
      <c r="Q36" s="31">
        <f t="shared" si="3"/>
        <v>5374948.6730088005</v>
      </c>
      <c r="R36" s="30"/>
      <c r="S36" s="31"/>
      <c r="T36" s="32">
        <f t="shared" si="6"/>
        <v>0</v>
      </c>
      <c r="U36" s="33">
        <v>0</v>
      </c>
      <c r="V36" s="32"/>
      <c r="W36" s="33"/>
      <c r="X36" s="38" t="s">
        <v>140</v>
      </c>
      <c r="Y36" s="50"/>
    </row>
    <row r="37" spans="1:25" ht="81" x14ac:dyDescent="0.25">
      <c r="A37" s="24">
        <v>29</v>
      </c>
      <c r="B37" s="25"/>
      <c r="C37" s="16" t="s">
        <v>25</v>
      </c>
      <c r="D37" s="16" t="s">
        <v>34</v>
      </c>
      <c r="E37" s="16" t="s">
        <v>106</v>
      </c>
      <c r="F37" s="16">
        <v>1031203</v>
      </c>
      <c r="G37" s="16" t="s">
        <v>94</v>
      </c>
      <c r="H37" s="16"/>
      <c r="I37" s="16" t="s">
        <v>43</v>
      </c>
      <c r="J37" s="16" t="s">
        <v>40</v>
      </c>
      <c r="K37" s="35" t="s">
        <v>97</v>
      </c>
      <c r="L37" s="16" t="s">
        <v>7</v>
      </c>
      <c r="M37" s="16">
        <v>1</v>
      </c>
      <c r="N37" s="36">
        <v>78.092100000000002</v>
      </c>
      <c r="O37" s="31">
        <v>57356.94</v>
      </c>
      <c r="P37" s="30">
        <f t="shared" si="2"/>
        <v>4479123.8941740002</v>
      </c>
      <c r="Q37" s="31">
        <f t="shared" si="3"/>
        <v>5374948.6730088005</v>
      </c>
      <c r="R37" s="30"/>
      <c r="S37" s="31"/>
      <c r="T37" s="32">
        <f t="shared" si="6"/>
        <v>0</v>
      </c>
      <c r="U37" s="33">
        <v>0</v>
      </c>
      <c r="V37" s="32"/>
      <c r="W37" s="33"/>
      <c r="X37" s="38" t="s">
        <v>140</v>
      </c>
      <c r="Y37" s="50"/>
    </row>
    <row r="38" spans="1:25" ht="81" x14ac:dyDescent="0.25">
      <c r="A38" s="24">
        <v>30</v>
      </c>
      <c r="B38" s="25"/>
      <c r="C38" s="16" t="s">
        <v>25</v>
      </c>
      <c r="D38" s="16" t="s">
        <v>34</v>
      </c>
      <c r="E38" s="16" t="s">
        <v>105</v>
      </c>
      <c r="F38" s="16">
        <v>1031203</v>
      </c>
      <c r="G38" s="16" t="s">
        <v>94</v>
      </c>
      <c r="H38" s="16"/>
      <c r="I38" s="16" t="s">
        <v>43</v>
      </c>
      <c r="J38" s="16" t="s">
        <v>40</v>
      </c>
      <c r="K38" s="35" t="s">
        <v>98</v>
      </c>
      <c r="L38" s="16" t="s">
        <v>7</v>
      </c>
      <c r="M38" s="16">
        <v>1</v>
      </c>
      <c r="N38" s="36">
        <v>78.092100000000002</v>
      </c>
      <c r="O38" s="31">
        <v>57356.94</v>
      </c>
      <c r="P38" s="30">
        <f t="shared" si="2"/>
        <v>4479123.8941740002</v>
      </c>
      <c r="Q38" s="31">
        <f t="shared" si="3"/>
        <v>5374948.6730088005</v>
      </c>
      <c r="R38" s="30"/>
      <c r="S38" s="31"/>
      <c r="T38" s="32">
        <f t="shared" si="6"/>
        <v>0</v>
      </c>
      <c r="U38" s="33">
        <v>0</v>
      </c>
      <c r="V38" s="32"/>
      <c r="W38" s="33"/>
      <c r="X38" s="38" t="s">
        <v>140</v>
      </c>
      <c r="Y38" s="50"/>
    </row>
    <row r="39" spans="1:25" ht="81" x14ac:dyDescent="0.25">
      <c r="A39" s="24">
        <v>31</v>
      </c>
      <c r="B39" s="25"/>
      <c r="C39" s="16" t="s">
        <v>25</v>
      </c>
      <c r="D39" s="16" t="s">
        <v>34</v>
      </c>
      <c r="E39" s="16" t="s">
        <v>109</v>
      </c>
      <c r="F39" s="16">
        <v>1031204</v>
      </c>
      <c r="G39" s="16" t="s">
        <v>108</v>
      </c>
      <c r="H39" s="16"/>
      <c r="I39" s="16" t="s">
        <v>43</v>
      </c>
      <c r="J39" s="16" t="s">
        <v>40</v>
      </c>
      <c r="K39" s="35" t="s">
        <v>99</v>
      </c>
      <c r="L39" s="16" t="s">
        <v>7</v>
      </c>
      <c r="M39" s="16">
        <v>1</v>
      </c>
      <c r="N39" s="36">
        <v>78.092100000000002</v>
      </c>
      <c r="O39" s="31">
        <v>62571.24</v>
      </c>
      <c r="P39" s="30">
        <f t="shared" si="2"/>
        <v>4886319.5312040001</v>
      </c>
      <c r="Q39" s="31">
        <f t="shared" si="3"/>
        <v>5863583.4374447996</v>
      </c>
      <c r="R39" s="30"/>
      <c r="S39" s="31"/>
      <c r="T39" s="32">
        <f t="shared" si="6"/>
        <v>0</v>
      </c>
      <c r="U39" s="33">
        <v>0</v>
      </c>
      <c r="V39" s="32"/>
      <c r="W39" s="33"/>
      <c r="X39" s="38" t="s">
        <v>140</v>
      </c>
      <c r="Y39" s="50"/>
    </row>
    <row r="40" spans="1:25" ht="81" x14ac:dyDescent="0.25">
      <c r="A40" s="24">
        <v>32</v>
      </c>
      <c r="B40" s="25"/>
      <c r="C40" s="16" t="s">
        <v>25</v>
      </c>
      <c r="D40" s="16" t="s">
        <v>34</v>
      </c>
      <c r="E40" s="16" t="s">
        <v>114</v>
      </c>
      <c r="F40" s="16">
        <v>1031204</v>
      </c>
      <c r="G40" s="16" t="s">
        <v>108</v>
      </c>
      <c r="H40" s="16"/>
      <c r="I40" s="16" t="s">
        <v>43</v>
      </c>
      <c r="J40" s="16" t="s">
        <v>40</v>
      </c>
      <c r="K40" s="35" t="s">
        <v>100</v>
      </c>
      <c r="L40" s="16" t="s">
        <v>7</v>
      </c>
      <c r="M40" s="16">
        <v>1</v>
      </c>
      <c r="N40" s="36">
        <v>78.092100000000002</v>
      </c>
      <c r="O40" s="31">
        <v>62571.24</v>
      </c>
      <c r="P40" s="30">
        <f t="shared" si="2"/>
        <v>4886319.5312040001</v>
      </c>
      <c r="Q40" s="31">
        <f t="shared" si="3"/>
        <v>5863583.4374447996</v>
      </c>
      <c r="R40" s="30"/>
      <c r="S40" s="31"/>
      <c r="T40" s="32">
        <f t="shared" si="6"/>
        <v>0</v>
      </c>
      <c r="U40" s="33">
        <v>0</v>
      </c>
      <c r="V40" s="32"/>
      <c r="W40" s="33"/>
      <c r="X40" s="38" t="s">
        <v>140</v>
      </c>
      <c r="Y40" s="50"/>
    </row>
    <row r="41" spans="1:25" ht="81" x14ac:dyDescent="0.25">
      <c r="A41" s="24">
        <v>33</v>
      </c>
      <c r="B41" s="25"/>
      <c r="C41" s="16" t="s">
        <v>25</v>
      </c>
      <c r="D41" s="16" t="s">
        <v>34</v>
      </c>
      <c r="E41" s="16" t="s">
        <v>113</v>
      </c>
      <c r="F41" s="16">
        <v>1031204</v>
      </c>
      <c r="G41" s="16" t="s">
        <v>108</v>
      </c>
      <c r="H41" s="16"/>
      <c r="I41" s="16" t="s">
        <v>43</v>
      </c>
      <c r="J41" s="16" t="s">
        <v>40</v>
      </c>
      <c r="K41" s="35" t="s">
        <v>101</v>
      </c>
      <c r="L41" s="16" t="s">
        <v>7</v>
      </c>
      <c r="M41" s="16">
        <v>1</v>
      </c>
      <c r="N41" s="36">
        <v>78.092100000000002</v>
      </c>
      <c r="O41" s="31">
        <v>62571.24</v>
      </c>
      <c r="P41" s="30">
        <f t="shared" si="2"/>
        <v>4886319.5312040001</v>
      </c>
      <c r="Q41" s="31">
        <f t="shared" si="3"/>
        <v>5863583.4374447996</v>
      </c>
      <c r="R41" s="30"/>
      <c r="S41" s="31"/>
      <c r="T41" s="32">
        <f t="shared" si="6"/>
        <v>0</v>
      </c>
      <c r="U41" s="33">
        <v>0</v>
      </c>
      <c r="V41" s="32"/>
      <c r="W41" s="33"/>
      <c r="X41" s="38" t="s">
        <v>140</v>
      </c>
      <c r="Y41" s="50"/>
    </row>
    <row r="42" spans="1:25" ht="81" x14ac:dyDescent="0.25">
      <c r="A42" s="24">
        <v>34</v>
      </c>
      <c r="B42" s="25"/>
      <c r="C42" s="16" t="s">
        <v>25</v>
      </c>
      <c r="D42" s="16" t="s">
        <v>34</v>
      </c>
      <c r="E42" s="16" t="s">
        <v>112</v>
      </c>
      <c r="F42" s="16">
        <v>1031204</v>
      </c>
      <c r="G42" s="16" t="s">
        <v>108</v>
      </c>
      <c r="H42" s="16"/>
      <c r="I42" s="16" t="s">
        <v>43</v>
      </c>
      <c r="J42" s="16" t="s">
        <v>40</v>
      </c>
      <c r="K42" s="35" t="s">
        <v>102</v>
      </c>
      <c r="L42" s="16" t="s">
        <v>7</v>
      </c>
      <c r="M42" s="16">
        <v>1</v>
      </c>
      <c r="N42" s="36">
        <v>78.092100000000002</v>
      </c>
      <c r="O42" s="31">
        <v>62571.24</v>
      </c>
      <c r="P42" s="30">
        <f t="shared" si="2"/>
        <v>4886319.5312040001</v>
      </c>
      <c r="Q42" s="31">
        <f t="shared" si="3"/>
        <v>5863583.4374447996</v>
      </c>
      <c r="R42" s="30"/>
      <c r="S42" s="31"/>
      <c r="T42" s="32">
        <f t="shared" si="6"/>
        <v>0</v>
      </c>
      <c r="U42" s="33">
        <v>0</v>
      </c>
      <c r="V42" s="32"/>
      <c r="W42" s="33"/>
      <c r="X42" s="38" t="s">
        <v>140</v>
      </c>
      <c r="Y42" s="50"/>
    </row>
    <row r="43" spans="1:25" ht="81" x14ac:dyDescent="0.25">
      <c r="A43" s="24">
        <v>35</v>
      </c>
      <c r="B43" s="25"/>
      <c r="C43" s="16" t="s">
        <v>25</v>
      </c>
      <c r="D43" s="16" t="s">
        <v>34</v>
      </c>
      <c r="E43" s="16" t="s">
        <v>111</v>
      </c>
      <c r="F43" s="16">
        <v>1031204</v>
      </c>
      <c r="G43" s="16" t="s">
        <v>108</v>
      </c>
      <c r="H43" s="16"/>
      <c r="I43" s="16" t="s">
        <v>43</v>
      </c>
      <c r="J43" s="16" t="s">
        <v>40</v>
      </c>
      <c r="K43" s="35" t="s">
        <v>103</v>
      </c>
      <c r="L43" s="16" t="s">
        <v>7</v>
      </c>
      <c r="M43" s="16">
        <v>1</v>
      </c>
      <c r="N43" s="36">
        <v>78.092100000000002</v>
      </c>
      <c r="O43" s="31">
        <v>62571.24</v>
      </c>
      <c r="P43" s="30">
        <f t="shared" si="2"/>
        <v>4886319.5312040001</v>
      </c>
      <c r="Q43" s="31">
        <f t="shared" si="3"/>
        <v>5863583.4374447996</v>
      </c>
      <c r="R43" s="30"/>
      <c r="S43" s="31"/>
      <c r="T43" s="32">
        <f t="shared" si="6"/>
        <v>0</v>
      </c>
      <c r="U43" s="33">
        <v>0</v>
      </c>
      <c r="V43" s="32"/>
      <c r="W43" s="33"/>
      <c r="X43" s="38" t="s">
        <v>140</v>
      </c>
      <c r="Y43" s="50"/>
    </row>
    <row r="44" spans="1:25" ht="81" x14ac:dyDescent="0.25">
      <c r="A44" s="24">
        <v>36</v>
      </c>
      <c r="B44" s="25"/>
      <c r="C44" s="16" t="s">
        <v>25</v>
      </c>
      <c r="D44" s="16" t="s">
        <v>34</v>
      </c>
      <c r="E44" s="16" t="s">
        <v>110</v>
      </c>
      <c r="F44" s="16">
        <v>1031204</v>
      </c>
      <c r="G44" s="16" t="s">
        <v>108</v>
      </c>
      <c r="H44" s="16"/>
      <c r="I44" s="16" t="s">
        <v>43</v>
      </c>
      <c r="J44" s="16" t="s">
        <v>40</v>
      </c>
      <c r="K44" s="35" t="s">
        <v>104</v>
      </c>
      <c r="L44" s="16" t="s">
        <v>7</v>
      </c>
      <c r="M44" s="16">
        <v>1</v>
      </c>
      <c r="N44" s="36">
        <v>78.092100000000002</v>
      </c>
      <c r="O44" s="31">
        <v>62571.24</v>
      </c>
      <c r="P44" s="30">
        <f t="shared" si="2"/>
        <v>4886319.5312040001</v>
      </c>
      <c r="Q44" s="31">
        <f t="shared" si="3"/>
        <v>5863583.4374447996</v>
      </c>
      <c r="R44" s="30"/>
      <c r="S44" s="31"/>
      <c r="T44" s="32">
        <f t="shared" si="6"/>
        <v>0</v>
      </c>
      <c r="U44" s="33">
        <v>0</v>
      </c>
      <c r="V44" s="32"/>
      <c r="W44" s="33"/>
      <c r="X44" s="38" t="s">
        <v>140</v>
      </c>
      <c r="Y44" s="50"/>
    </row>
    <row r="45" spans="1:25" ht="81" x14ac:dyDescent="0.25">
      <c r="A45" s="24">
        <v>37</v>
      </c>
      <c r="B45" s="25"/>
      <c r="C45" s="16" t="s">
        <v>25</v>
      </c>
      <c r="D45" s="16" t="s">
        <v>34</v>
      </c>
      <c r="E45" s="16" t="s">
        <v>115</v>
      </c>
      <c r="F45" s="16">
        <v>1031199</v>
      </c>
      <c r="G45" s="16" t="s">
        <v>116</v>
      </c>
      <c r="H45" s="16"/>
      <c r="I45" s="16" t="s">
        <v>117</v>
      </c>
      <c r="J45" s="16" t="s">
        <v>40</v>
      </c>
      <c r="K45" s="35">
        <v>114940</v>
      </c>
      <c r="L45" s="16" t="s">
        <v>7</v>
      </c>
      <c r="M45" s="16">
        <v>1</v>
      </c>
      <c r="N45" s="36">
        <v>78.092100000000002</v>
      </c>
      <c r="O45" s="31">
        <v>51988.27</v>
      </c>
      <c r="P45" s="30">
        <f t="shared" si="2"/>
        <v>4059873.1796669997</v>
      </c>
      <c r="Q45" s="31">
        <f t="shared" si="3"/>
        <v>4871847.8156003999</v>
      </c>
      <c r="R45" s="30"/>
      <c r="S45" s="31"/>
      <c r="T45" s="32">
        <f t="shared" si="6"/>
        <v>0</v>
      </c>
      <c r="U45" s="33">
        <v>0</v>
      </c>
      <c r="V45" s="32"/>
      <c r="W45" s="33"/>
      <c r="X45" s="38" t="s">
        <v>140</v>
      </c>
      <c r="Y45" s="50"/>
    </row>
    <row r="46" spans="1:25" ht="81" x14ac:dyDescent="0.25">
      <c r="A46" s="24">
        <v>38</v>
      </c>
      <c r="B46" s="25"/>
      <c r="C46" s="16" t="s">
        <v>25</v>
      </c>
      <c r="D46" s="16" t="s">
        <v>34</v>
      </c>
      <c r="E46" s="16" t="s">
        <v>125</v>
      </c>
      <c r="F46" s="16">
        <v>1031199</v>
      </c>
      <c r="G46" s="16" t="s">
        <v>116</v>
      </c>
      <c r="H46" s="16"/>
      <c r="I46" s="16" t="s">
        <v>117</v>
      </c>
      <c r="J46" s="16" t="s">
        <v>40</v>
      </c>
      <c r="K46" s="35" t="s">
        <v>118</v>
      </c>
      <c r="L46" s="16" t="s">
        <v>7</v>
      </c>
      <c r="M46" s="16">
        <v>1</v>
      </c>
      <c r="N46" s="36">
        <v>78.092100000000002</v>
      </c>
      <c r="O46" s="31">
        <v>50892.02</v>
      </c>
      <c r="P46" s="30">
        <f t="shared" si="2"/>
        <v>3974264.7150419997</v>
      </c>
      <c r="Q46" s="31">
        <f t="shared" si="3"/>
        <v>4769117.6580503993</v>
      </c>
      <c r="R46" s="30"/>
      <c r="S46" s="31"/>
      <c r="T46" s="32">
        <f t="shared" si="6"/>
        <v>0</v>
      </c>
      <c r="U46" s="33">
        <v>0</v>
      </c>
      <c r="V46" s="32"/>
      <c r="W46" s="33"/>
      <c r="X46" s="38" t="s">
        <v>140</v>
      </c>
      <c r="Y46" s="50"/>
    </row>
    <row r="47" spans="1:25" ht="81" x14ac:dyDescent="0.25">
      <c r="A47" s="24">
        <v>39</v>
      </c>
      <c r="B47" s="25"/>
      <c r="C47" s="16" t="s">
        <v>25</v>
      </c>
      <c r="D47" s="16" t="s">
        <v>34</v>
      </c>
      <c r="E47" s="16" t="s">
        <v>124</v>
      </c>
      <c r="F47" s="16">
        <v>1031199</v>
      </c>
      <c r="G47" s="16" t="s">
        <v>116</v>
      </c>
      <c r="H47" s="16"/>
      <c r="I47" s="16" t="s">
        <v>117</v>
      </c>
      <c r="J47" s="16" t="s">
        <v>40</v>
      </c>
      <c r="K47" s="35" t="s">
        <v>119</v>
      </c>
      <c r="L47" s="16" t="s">
        <v>7</v>
      </c>
      <c r="M47" s="16">
        <v>1</v>
      </c>
      <c r="N47" s="36">
        <v>78.092100000000002</v>
      </c>
      <c r="O47" s="31">
        <v>49382.02</v>
      </c>
      <c r="P47" s="30">
        <f t="shared" si="2"/>
        <v>3856345.6440419997</v>
      </c>
      <c r="Q47" s="31">
        <f t="shared" si="3"/>
        <v>4627614.7728503998</v>
      </c>
      <c r="R47" s="30"/>
      <c r="S47" s="31"/>
      <c r="T47" s="32">
        <f t="shared" si="6"/>
        <v>0</v>
      </c>
      <c r="U47" s="33">
        <v>0</v>
      </c>
      <c r="V47" s="32"/>
      <c r="W47" s="33"/>
      <c r="X47" s="38" t="s">
        <v>140</v>
      </c>
      <c r="Y47" s="50"/>
    </row>
    <row r="48" spans="1:25" ht="81" x14ac:dyDescent="0.25">
      <c r="A48" s="24">
        <v>40</v>
      </c>
      <c r="B48" s="25"/>
      <c r="C48" s="16" t="s">
        <v>25</v>
      </c>
      <c r="D48" s="16" t="s">
        <v>34</v>
      </c>
      <c r="E48" s="16" t="s">
        <v>122</v>
      </c>
      <c r="F48" s="16">
        <v>1031199</v>
      </c>
      <c r="G48" s="16" t="s">
        <v>116</v>
      </c>
      <c r="H48" s="16"/>
      <c r="I48" s="16" t="s">
        <v>117</v>
      </c>
      <c r="J48" s="16" t="s">
        <v>40</v>
      </c>
      <c r="K48" s="35" t="s">
        <v>120</v>
      </c>
      <c r="L48" s="16" t="s">
        <v>7</v>
      </c>
      <c r="M48" s="16">
        <v>1</v>
      </c>
      <c r="N48" s="36">
        <v>78.092100000000002</v>
      </c>
      <c r="O48" s="31">
        <v>51356.14</v>
      </c>
      <c r="P48" s="30">
        <f t="shared" si="2"/>
        <v>4010508.8204939999</v>
      </c>
      <c r="Q48" s="31">
        <f t="shared" si="3"/>
        <v>4812610.5845927997</v>
      </c>
      <c r="R48" s="30"/>
      <c r="S48" s="31"/>
      <c r="T48" s="32">
        <f t="shared" si="6"/>
        <v>0</v>
      </c>
      <c r="U48" s="33">
        <v>0</v>
      </c>
      <c r="V48" s="32"/>
      <c r="W48" s="33"/>
      <c r="X48" s="38" t="s">
        <v>140</v>
      </c>
      <c r="Y48" s="50"/>
    </row>
    <row r="49" spans="1:25" ht="81" x14ac:dyDescent="0.25">
      <c r="A49" s="24">
        <v>41</v>
      </c>
      <c r="B49" s="25"/>
      <c r="C49" s="16" t="s">
        <v>25</v>
      </c>
      <c r="D49" s="16" t="s">
        <v>34</v>
      </c>
      <c r="E49" s="16" t="s">
        <v>123</v>
      </c>
      <c r="F49" s="16">
        <v>1031199</v>
      </c>
      <c r="G49" s="16" t="s">
        <v>116</v>
      </c>
      <c r="H49" s="16"/>
      <c r="I49" s="16" t="s">
        <v>117</v>
      </c>
      <c r="J49" s="16" t="s">
        <v>40</v>
      </c>
      <c r="K49" s="35" t="s">
        <v>121</v>
      </c>
      <c r="L49" s="16" t="s">
        <v>7</v>
      </c>
      <c r="M49" s="16">
        <v>1</v>
      </c>
      <c r="N49" s="36">
        <v>78.092100000000002</v>
      </c>
      <c r="O49" s="31">
        <v>48019.12</v>
      </c>
      <c r="P49" s="30">
        <f t="shared" si="2"/>
        <v>3749913.9209520002</v>
      </c>
      <c r="Q49" s="31">
        <f t="shared" si="3"/>
        <v>4499896.7051424002</v>
      </c>
      <c r="R49" s="30"/>
      <c r="S49" s="31"/>
      <c r="T49" s="32">
        <f t="shared" si="6"/>
        <v>0</v>
      </c>
      <c r="U49" s="33">
        <v>0</v>
      </c>
      <c r="V49" s="32"/>
      <c r="W49" s="33"/>
      <c r="X49" s="38" t="s">
        <v>140</v>
      </c>
      <c r="Y49" s="50"/>
    </row>
    <row r="50" spans="1:25" ht="81" x14ac:dyDescent="0.25">
      <c r="A50" s="24">
        <v>42</v>
      </c>
      <c r="B50" s="25"/>
      <c r="C50" s="16" t="s">
        <v>25</v>
      </c>
      <c r="D50" s="16" t="s">
        <v>34</v>
      </c>
      <c r="E50" s="16" t="s">
        <v>130</v>
      </c>
      <c r="F50" s="16">
        <v>1031201</v>
      </c>
      <c r="G50" s="16" t="s">
        <v>131</v>
      </c>
      <c r="H50" s="16"/>
      <c r="I50" s="16" t="s">
        <v>126</v>
      </c>
      <c r="J50" s="16" t="s">
        <v>40</v>
      </c>
      <c r="K50" s="35" t="s">
        <v>127</v>
      </c>
      <c r="L50" s="16" t="s">
        <v>7</v>
      </c>
      <c r="M50" s="16">
        <v>1</v>
      </c>
      <c r="N50" s="36">
        <v>78.092100000000002</v>
      </c>
      <c r="O50" s="31">
        <v>45240.29</v>
      </c>
      <c r="P50" s="30">
        <f t="shared" si="2"/>
        <v>3532909.250709</v>
      </c>
      <c r="Q50" s="31">
        <f t="shared" si="3"/>
        <v>4239491.1008508001</v>
      </c>
      <c r="R50" s="30"/>
      <c r="S50" s="31"/>
      <c r="T50" s="32">
        <f t="shared" si="6"/>
        <v>0</v>
      </c>
      <c r="U50" s="33">
        <v>0</v>
      </c>
      <c r="V50" s="32"/>
      <c r="W50" s="33"/>
      <c r="X50" s="38" t="s">
        <v>140</v>
      </c>
      <c r="Y50" s="50"/>
    </row>
    <row r="51" spans="1:25" ht="81" x14ac:dyDescent="0.25">
      <c r="A51" s="24">
        <v>43</v>
      </c>
      <c r="B51" s="25"/>
      <c r="C51" s="16" t="s">
        <v>25</v>
      </c>
      <c r="D51" s="16" t="s">
        <v>34</v>
      </c>
      <c r="E51" s="16" t="s">
        <v>133</v>
      </c>
      <c r="F51" s="16">
        <v>1031201</v>
      </c>
      <c r="G51" s="16" t="s">
        <v>131</v>
      </c>
      <c r="H51" s="16"/>
      <c r="I51" s="16" t="s">
        <v>126</v>
      </c>
      <c r="J51" s="16" t="s">
        <v>40</v>
      </c>
      <c r="K51" s="35" t="s">
        <v>128</v>
      </c>
      <c r="L51" s="16" t="s">
        <v>7</v>
      </c>
      <c r="M51" s="16">
        <v>1</v>
      </c>
      <c r="N51" s="36">
        <v>78.092100000000002</v>
      </c>
      <c r="O51" s="31">
        <v>45240.29</v>
      </c>
      <c r="P51" s="30">
        <f t="shared" si="2"/>
        <v>3532909.250709</v>
      </c>
      <c r="Q51" s="31">
        <f t="shared" si="3"/>
        <v>4239491.1008508001</v>
      </c>
      <c r="R51" s="30"/>
      <c r="S51" s="31"/>
      <c r="T51" s="32">
        <f t="shared" si="6"/>
        <v>0</v>
      </c>
      <c r="U51" s="33">
        <v>0</v>
      </c>
      <c r="V51" s="32"/>
      <c r="W51" s="33"/>
      <c r="X51" s="38" t="s">
        <v>140</v>
      </c>
      <c r="Y51" s="50"/>
    </row>
    <row r="52" spans="1:25" ht="81" x14ac:dyDescent="0.25">
      <c r="A52" s="24">
        <v>44</v>
      </c>
      <c r="B52" s="25"/>
      <c r="C52" s="16" t="s">
        <v>25</v>
      </c>
      <c r="D52" s="16" t="s">
        <v>34</v>
      </c>
      <c r="E52" s="16" t="s">
        <v>132</v>
      </c>
      <c r="F52" s="16">
        <v>1031201</v>
      </c>
      <c r="G52" s="16" t="s">
        <v>131</v>
      </c>
      <c r="H52" s="16"/>
      <c r="I52" s="16" t="s">
        <v>126</v>
      </c>
      <c r="J52" s="16" t="s">
        <v>40</v>
      </c>
      <c r="K52" s="35" t="s">
        <v>129</v>
      </c>
      <c r="L52" s="16" t="s">
        <v>7</v>
      </c>
      <c r="M52" s="16">
        <v>1</v>
      </c>
      <c r="N52" s="36">
        <v>78.092100000000002</v>
      </c>
      <c r="O52" s="31">
        <v>45240.29</v>
      </c>
      <c r="P52" s="30">
        <f t="shared" si="2"/>
        <v>3532909.250709</v>
      </c>
      <c r="Q52" s="31">
        <f t="shared" si="3"/>
        <v>4239491.1008508001</v>
      </c>
      <c r="R52" s="30"/>
      <c r="S52" s="31"/>
      <c r="T52" s="32">
        <f t="shared" si="6"/>
        <v>0</v>
      </c>
      <c r="U52" s="33">
        <v>0</v>
      </c>
      <c r="V52" s="32"/>
      <c r="W52" s="33"/>
      <c r="X52" s="38" t="s">
        <v>140</v>
      </c>
      <c r="Y52" s="50"/>
    </row>
    <row r="53" spans="1:25" ht="81" x14ac:dyDescent="0.25">
      <c r="A53" s="24">
        <v>45</v>
      </c>
      <c r="B53" s="25"/>
      <c r="C53" s="16" t="s">
        <v>25</v>
      </c>
      <c r="D53" s="16" t="s">
        <v>34</v>
      </c>
      <c r="E53" s="16" t="s">
        <v>135</v>
      </c>
      <c r="F53" s="16">
        <v>1031201</v>
      </c>
      <c r="G53" s="16" t="s">
        <v>131</v>
      </c>
      <c r="H53" s="16"/>
      <c r="I53" s="16" t="s">
        <v>126</v>
      </c>
      <c r="J53" s="16" t="s">
        <v>40</v>
      </c>
      <c r="K53" s="35">
        <v>1015823</v>
      </c>
      <c r="L53" s="16" t="s">
        <v>7</v>
      </c>
      <c r="M53" s="16">
        <v>1</v>
      </c>
      <c r="N53" s="36">
        <v>78.092100000000002</v>
      </c>
      <c r="O53" s="31">
        <v>41935.74</v>
      </c>
      <c r="P53" s="30">
        <f t="shared" si="2"/>
        <v>3274850.001654</v>
      </c>
      <c r="Q53" s="31">
        <f t="shared" si="3"/>
        <v>3929820.0019847997</v>
      </c>
      <c r="R53" s="30"/>
      <c r="S53" s="31"/>
      <c r="T53" s="32">
        <f t="shared" si="6"/>
        <v>0</v>
      </c>
      <c r="U53" s="33">
        <v>0</v>
      </c>
      <c r="V53" s="32"/>
      <c r="W53" s="33"/>
      <c r="X53" s="38" t="s">
        <v>140</v>
      </c>
      <c r="Y53" s="50"/>
    </row>
    <row r="54" spans="1:25" ht="81" x14ac:dyDescent="0.25">
      <c r="A54" s="24">
        <v>46</v>
      </c>
      <c r="B54" s="25"/>
      <c r="C54" s="16" t="s">
        <v>25</v>
      </c>
      <c r="D54" s="16" t="s">
        <v>34</v>
      </c>
      <c r="E54" s="16" t="s">
        <v>134</v>
      </c>
      <c r="F54" s="16">
        <v>1031201</v>
      </c>
      <c r="G54" s="16" t="s">
        <v>131</v>
      </c>
      <c r="H54" s="16"/>
      <c r="I54" s="16" t="s">
        <v>126</v>
      </c>
      <c r="J54" s="16" t="s">
        <v>40</v>
      </c>
      <c r="K54" s="35">
        <v>1015824</v>
      </c>
      <c r="L54" s="16" t="s">
        <v>7</v>
      </c>
      <c r="M54" s="16">
        <v>1</v>
      </c>
      <c r="N54" s="36">
        <v>78.092100000000002</v>
      </c>
      <c r="O54" s="31">
        <v>41935.74</v>
      </c>
      <c r="P54" s="30">
        <f t="shared" si="2"/>
        <v>3274850.001654</v>
      </c>
      <c r="Q54" s="31">
        <f t="shared" si="3"/>
        <v>3929820.0019847997</v>
      </c>
      <c r="R54" s="30"/>
      <c r="S54" s="31"/>
      <c r="T54" s="32">
        <f t="shared" si="6"/>
        <v>0</v>
      </c>
      <c r="U54" s="33">
        <v>0</v>
      </c>
      <c r="V54" s="32"/>
      <c r="W54" s="33"/>
      <c r="X54" s="38" t="s">
        <v>140</v>
      </c>
      <c r="Y54" s="50"/>
    </row>
    <row r="55" spans="1:25" ht="28.5" customHeight="1" x14ac:dyDescent="0.25">
      <c r="A55" s="48" t="s">
        <v>11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37">
        <f>SUM(M9:M54)</f>
        <v>46</v>
      </c>
      <c r="N55" s="37"/>
      <c r="O55" s="39">
        <f>SUM(O9:O54)</f>
        <v>2422277.6500000008</v>
      </c>
      <c r="P55" s="40">
        <f t="shared" ref="P55:W55" si="9">SUM(P9:P54)</f>
        <v>189160748.47156489</v>
      </c>
      <c r="Q55" s="40">
        <f t="shared" si="9"/>
        <v>226992898.16587803</v>
      </c>
      <c r="R55" s="40">
        <f t="shared" si="9"/>
        <v>18857777.142204002</v>
      </c>
      <c r="S55" s="40">
        <f t="shared" si="9"/>
        <v>22629332.570644803</v>
      </c>
      <c r="T55" s="40">
        <f t="shared" si="9"/>
        <v>0</v>
      </c>
      <c r="U55" s="41">
        <f t="shared" si="9"/>
        <v>0</v>
      </c>
      <c r="V55" s="28">
        <f t="shared" si="9"/>
        <v>0</v>
      </c>
      <c r="W55" s="28">
        <f t="shared" si="9"/>
        <v>0</v>
      </c>
      <c r="X55" s="38" t="s">
        <v>140</v>
      </c>
      <c r="Y55" s="12"/>
    </row>
    <row r="56" spans="1:25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 t="s">
        <v>32</v>
      </c>
      <c r="S56" s="1"/>
    </row>
    <row r="57" spans="1:25" ht="20.25" x14ac:dyDescent="0.3">
      <c r="A57" s="43" t="s">
        <v>22</v>
      </c>
      <c r="B57" s="43"/>
      <c r="C57" s="43"/>
      <c r="D57" s="43"/>
      <c r="E57" s="43"/>
      <c r="F57" s="43"/>
      <c r="G57" s="43"/>
      <c r="H57" s="14">
        <f>V55</f>
        <v>0</v>
      </c>
      <c r="I57" s="42">
        <f>U55</f>
        <v>0</v>
      </c>
      <c r="J57" s="17"/>
      <c r="K57" s="17"/>
      <c r="L57" s="10"/>
      <c r="M57" s="10"/>
      <c r="N57" s="10"/>
      <c r="O57" s="10"/>
      <c r="P57" s="10"/>
      <c r="Q57" s="10"/>
      <c r="R57" s="10"/>
      <c r="S57" s="10"/>
      <c r="T57" s="13"/>
      <c r="U57" s="13"/>
      <c r="V57" s="13"/>
      <c r="W57" s="13"/>
      <c r="X57" s="13"/>
      <c r="Y57" s="13"/>
    </row>
    <row r="58" spans="1:25" ht="20.25" hidden="1" x14ac:dyDescent="0.3">
      <c r="A58" s="43" t="s">
        <v>37</v>
      </c>
      <c r="B58" s="43"/>
      <c r="C58" s="43"/>
      <c r="D58" s="43"/>
      <c r="E58" s="43"/>
      <c r="F58" s="43"/>
      <c r="G58" s="43"/>
      <c r="H58" s="14">
        <f>H57*0.18</f>
        <v>0</v>
      </c>
      <c r="I58" s="17">
        <f>W55-V55</f>
        <v>0</v>
      </c>
      <c r="J58" s="17"/>
      <c r="K58" s="17"/>
      <c r="L58" s="10"/>
      <c r="M58" s="10"/>
      <c r="N58" s="10"/>
      <c r="O58" s="10"/>
      <c r="P58" s="10"/>
      <c r="Q58" s="10"/>
      <c r="R58" s="10"/>
      <c r="S58" s="10"/>
      <c r="T58" s="13"/>
      <c r="U58" s="13"/>
      <c r="V58" s="13"/>
      <c r="W58" s="13"/>
      <c r="X58" s="13"/>
      <c r="Y58" s="13"/>
    </row>
    <row r="59" spans="1:25" ht="22.5" x14ac:dyDescent="0.25">
      <c r="A59" s="54" t="s">
        <v>30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 ht="26.25" customHeight="1" x14ac:dyDescent="0.25">
      <c r="A60" s="20" t="s">
        <v>38</v>
      </c>
      <c r="B60" s="21"/>
      <c r="C60" s="21"/>
      <c r="D60" s="26"/>
      <c r="E60" s="34"/>
      <c r="F60" s="23"/>
      <c r="G60" s="21"/>
      <c r="H60" s="21"/>
      <c r="I60" s="21"/>
      <c r="J60" s="23"/>
      <c r="K60" s="34"/>
      <c r="L60" s="21"/>
      <c r="M60" s="21"/>
      <c r="N60" s="34"/>
      <c r="O60" s="34"/>
      <c r="P60" s="21"/>
      <c r="Q60" s="21"/>
      <c r="R60" s="21"/>
      <c r="S60" s="21"/>
      <c r="T60" s="21"/>
      <c r="U60" s="21"/>
      <c r="V60" s="27"/>
      <c r="W60" s="27"/>
      <c r="X60" s="21"/>
      <c r="Y60" s="21"/>
    </row>
    <row r="61" spans="1:25" ht="26.25" customHeight="1" x14ac:dyDescent="0.25">
      <c r="A61" s="22" t="s">
        <v>31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26.25" customHeight="1" x14ac:dyDescent="0.25">
      <c r="A62" s="22" t="s">
        <v>39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26.25" customHeight="1" x14ac:dyDescent="0.25">
      <c r="A63" s="22" t="s">
        <v>141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26.25" customHeight="1" x14ac:dyDescent="0.25">
      <c r="A64" s="22" t="s">
        <v>142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6.25" customHeight="1" x14ac:dyDescent="0.25">
      <c r="A65" s="2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20.25" x14ac:dyDescent="0.3">
      <c r="A66" s="4" t="s">
        <v>17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3"/>
      <c r="U66" s="13"/>
      <c r="V66" s="13"/>
      <c r="W66" s="13"/>
      <c r="X66" s="13"/>
      <c r="Y66" s="13"/>
    </row>
    <row r="67" spans="1:25" ht="20.25" x14ac:dyDescent="0.3">
      <c r="A67" s="4" t="s">
        <v>12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3"/>
      <c r="U67" s="13"/>
      <c r="V67" s="13"/>
      <c r="W67" s="13"/>
      <c r="X67" s="13"/>
      <c r="Y67" s="13"/>
    </row>
    <row r="68" spans="1:25" ht="20.25" x14ac:dyDescent="0.3">
      <c r="A68" s="4"/>
      <c r="B68" s="10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3"/>
      <c r="U68" s="13"/>
      <c r="V68" s="13"/>
      <c r="W68" s="13"/>
      <c r="X68" s="13"/>
      <c r="Y68" s="13"/>
    </row>
    <row r="69" spans="1:25" ht="20.25" x14ac:dyDescent="0.25">
      <c r="A69" s="55" t="s">
        <v>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</row>
    <row r="70" spans="1:25" ht="20.25" x14ac:dyDescent="0.25">
      <c r="A70" s="55" t="s">
        <v>20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20.25" x14ac:dyDescent="0.25">
      <c r="A71" s="8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21" thickBot="1" x14ac:dyDescent="0.3">
      <c r="A72" s="56"/>
      <c r="B72" s="56"/>
      <c r="C72" s="56"/>
      <c r="D72" s="56"/>
      <c r="E72" s="56"/>
      <c r="F72" s="56"/>
      <c r="G72" s="56"/>
      <c r="H72" s="5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3"/>
      <c r="U72" s="53"/>
      <c r="V72" s="53"/>
      <c r="W72" s="53"/>
      <c r="X72" s="53"/>
      <c r="Y72" s="53"/>
    </row>
    <row r="73" spans="1:25" ht="20.25" x14ac:dyDescent="0.25">
      <c r="A73" s="51" t="s">
        <v>14</v>
      </c>
      <c r="B73" s="51"/>
      <c r="C73" s="51"/>
      <c r="D73" s="51"/>
      <c r="E73" s="51"/>
      <c r="F73" s="51"/>
      <c r="G73" s="51"/>
      <c r="H73" s="5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52"/>
      <c r="U73" s="52"/>
      <c r="V73" s="52"/>
      <c r="W73" s="52"/>
      <c r="X73" s="52"/>
      <c r="Y73" s="52"/>
    </row>
    <row r="74" spans="1:25" ht="20.25" x14ac:dyDescent="0.25">
      <c r="A74" s="8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21" thickBot="1" x14ac:dyDescent="0.3">
      <c r="A75" s="8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3"/>
      <c r="U75" s="53"/>
      <c r="V75" s="53"/>
      <c r="W75" s="53"/>
      <c r="X75" s="53"/>
      <c r="Y75" s="53"/>
    </row>
    <row r="76" spans="1:25" ht="20.25" x14ac:dyDescent="0.25">
      <c r="A76" s="8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2"/>
      <c r="U76" s="52"/>
      <c r="V76" s="52"/>
      <c r="W76" s="52"/>
      <c r="X76" s="52"/>
      <c r="Y76" s="52"/>
    </row>
  </sheetData>
  <autoFilter ref="A8:Y62"/>
  <mergeCells count="18">
    <mergeCell ref="A73:H73"/>
    <mergeCell ref="T73:Y73"/>
    <mergeCell ref="T75:Y75"/>
    <mergeCell ref="T76:Y76"/>
    <mergeCell ref="A59:Y59"/>
    <mergeCell ref="A69:Y69"/>
    <mergeCell ref="A72:H72"/>
    <mergeCell ref="T72:Y72"/>
    <mergeCell ref="A70:Y70"/>
    <mergeCell ref="A57:G57"/>
    <mergeCell ref="A58:G58"/>
    <mergeCell ref="A2:Y2"/>
    <mergeCell ref="A3:Y3"/>
    <mergeCell ref="A4:Y4"/>
    <mergeCell ref="A5:Y5"/>
    <mergeCell ref="A6:Y6"/>
    <mergeCell ref="A55:L55"/>
    <mergeCell ref="Y9:Y54"/>
  </mergeCells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9DBDF5-FE65-4D72-BCED-D380F7125C17}"/>
</file>

<file path=customXml/itemProps2.xml><?xml version="1.0" encoding="utf-8"?>
<ds:datastoreItem xmlns:ds="http://schemas.openxmlformats.org/officeDocument/2006/customXml" ds:itemID="{DB1A4DBD-2DE6-4E36-93A9-D6A63BD13F0A}"/>
</file>

<file path=customXml/itemProps3.xml><?xml version="1.0" encoding="utf-8"?>
<ds:datastoreItem xmlns:ds="http://schemas.openxmlformats.org/officeDocument/2006/customXml" ds:itemID="{1476F5A9-F4A2-4BF2-AB7C-C3FDC0924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2019-12-25T06:59:09Z</cp:lastPrinted>
  <dcterms:created xsi:type="dcterms:W3CDTF">2016-10-11T08:44:59Z</dcterms:created>
  <dcterms:modified xsi:type="dcterms:W3CDTF">2020-10-08T10:29:53Z</dcterms:modified>
</cp:coreProperties>
</file>