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10 реализация боксов ВР\1 документы на сайт\"/>
    </mc:Choice>
  </mc:AlternateContent>
  <bookViews>
    <workbookView xWindow="0" yWindow="0" windowWidth="28800" windowHeight="1170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M9" i="2" l="1"/>
  <c r="L9" i="2"/>
  <c r="K9" i="2"/>
  <c r="E20" i="2"/>
  <c r="E19" i="2"/>
  <c r="L17" i="2"/>
  <c r="L10" i="2"/>
  <c r="L11" i="2"/>
  <c r="L12" i="2"/>
  <c r="L13" i="2"/>
  <c r="L14" i="2"/>
  <c r="L15" i="2"/>
  <c r="L16" i="2"/>
  <c r="K10" i="2"/>
  <c r="K11" i="2"/>
  <c r="K12" i="2"/>
  <c r="K13" i="2"/>
  <c r="K14" i="2"/>
  <c r="K15" i="2"/>
  <c r="K16" i="2"/>
  <c r="I10" i="2"/>
  <c r="I11" i="2"/>
  <c r="I12" i="2"/>
  <c r="I13" i="2"/>
  <c r="I14" i="2"/>
  <c r="I15" i="2"/>
  <c r="I16" i="2"/>
  <c r="I9" i="2"/>
  <c r="H9" i="2"/>
  <c r="H17" i="2"/>
  <c r="G16" i="2"/>
  <c r="H16" i="2"/>
  <c r="G13" i="2"/>
  <c r="H13" i="2" s="1"/>
  <c r="G12" i="2"/>
  <c r="G11" i="2"/>
  <c r="H11" i="2" s="1"/>
  <c r="H10" i="2"/>
  <c r="H12" i="2"/>
  <c r="H14" i="2"/>
  <c r="H15" i="2"/>
  <c r="M11" i="2" l="1"/>
  <c r="M13" i="2"/>
  <c r="M14" i="2"/>
  <c r="M15" i="2"/>
  <c r="M16" i="2"/>
  <c r="M17" i="2" l="1"/>
  <c r="I17" i="2" l="1"/>
</calcChain>
</file>

<file path=xl/sharedStrings.xml><?xml version="1.0" encoding="utf-8"?>
<sst xmlns="http://schemas.openxmlformats.org/spreadsheetml/2006/main" count="74" uniqueCount="53">
  <si>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</si>
  <si>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</si>
  <si>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</si>
  <si>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</si>
  <si>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</si>
  <si>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</si>
  <si>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</si>
  <si>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</si>
  <si>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</si>
  <si>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</si>
  <si>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</si>
  <si>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</si>
  <si>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</si>
  <si>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</si>
  <si>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</si>
  <si>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</si>
  <si>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</si>
  <si>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</si>
  <si>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</si>
  <si>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</si>
  <si>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 xml:space="preserve">Начальная минимальная СУММА, тенге.,без учета НДС / Initial minimum  price excl VAT, KZT </t>
  </si>
  <si>
    <t>KZT</t>
  </si>
  <si>
    <t xml:space="preserve">Итого НДС (12%) составляет / Total Vat  (12%) </t>
  </si>
  <si>
    <t>Условия поставки: вывоз со склада Склад  060700, Республика Казахстан, Атырауская область, Махамбетский район, сельский округ Алмалы, село Береке, дачное общество Умс-99,  ч. 2, НПС «Атырау».
ENG: Republic of Kazakhstan, 060700, Atyrau Oblast, Makhambetsky District, Almaly Rural District, Bereke Settlement, d.o. Ums-99, bl. 2, Atyrau PS.</t>
  </si>
  <si>
    <t>ВР</t>
  </si>
  <si>
    <t>Начальная минимальная СУММА, тенге. с учетом НДС 12% / Initial minimum price incl VAT 12, KZT</t>
  </si>
  <si>
    <t>1.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</si>
  <si>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тенге/ Price  incl VAT 12%, KZT</t>
    </r>
  </si>
  <si>
    <t>Начальная минимальная ЦЕНА, тенге. с учетом НДС 12% / Initial minimum price incl VAT 12, KZT</t>
  </si>
  <si>
    <t>Дизельная электростанция ЭД2Х8-Т400-1ВКС (гос.номер E 310 AED)</t>
  </si>
  <si>
    <t>Республика Казахстан, Атырауская область, Махамбетский район, сельский округ Алмалы, село Береке, дачное общество Умс-99,  ч. 2, НПС «Атырау».</t>
  </si>
  <si>
    <t>Дизель-Электростанция ЭД60-Т400-РП</t>
  </si>
  <si>
    <t xml:space="preserve">Покупатель не имеет претензий к качеству Товара. </t>
  </si>
  <si>
    <t>Электростанция дизельгенератор АКSA 110 в контейнере 20 футовый (24 тонный)</t>
  </si>
  <si>
    <t>Лебедка Л-200, ручная</t>
  </si>
  <si>
    <t>ВВМ-311-виброметр-портативный прибор с цифровой индикацией, предназначен для измерения в широком диапазоне частот от 2 до 4000Гц параметров вибрации работающего оборудования.</t>
  </si>
  <si>
    <t>Демонтированный блок бокс оборудования связи и электрооборудования в комплекте</t>
  </si>
  <si>
    <t>FA06032</t>
  </si>
  <si>
    <t>FA01367</t>
  </si>
  <si>
    <t>FA07068</t>
  </si>
  <si>
    <r>
      <t xml:space="preserve">Цена за единицу товара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тенге/ Price excl VAT, KZT</t>
    </r>
  </si>
  <si>
    <t>FA00240</t>
  </si>
  <si>
    <t>FA03592</t>
  </si>
  <si>
    <t>FA03591</t>
  </si>
  <si>
    <t>FA00239</t>
  </si>
  <si>
    <t>Дизельная электростанция ЭД2Х8-Т400-1ВКС (гос.номер E 309 AED)</t>
  </si>
  <si>
    <t>шт</t>
  </si>
  <si>
    <r>
      <t>Цена за единицу товара с</t>
    </r>
    <r>
      <rPr>
        <b/>
        <u/>
        <sz val="13"/>
        <color theme="1"/>
        <rFont val="Times New Roman"/>
        <family val="1"/>
        <charset val="204"/>
      </rPr>
      <t xml:space="preserve"> НДС</t>
    </r>
    <r>
      <rPr>
        <b/>
        <sz val="13"/>
        <color theme="1"/>
        <rFont val="Times New Roman"/>
        <family val="1"/>
        <charset val="204"/>
      </rPr>
      <t>, тенге/ Price with VAT, KZT</t>
    </r>
  </si>
  <si>
    <r>
      <t>Сумма без</t>
    </r>
    <r>
      <rPr>
        <b/>
        <u/>
        <sz val="13"/>
        <color theme="1"/>
        <rFont val="Times New Roman"/>
        <family val="1"/>
        <charset val="204"/>
      </rPr>
      <t xml:space="preserve"> НДС 12%</t>
    </r>
    <r>
      <rPr>
        <b/>
        <sz val="13"/>
        <color theme="1"/>
        <rFont val="Times New Roman"/>
        <family val="1"/>
        <charset val="204"/>
      </rPr>
      <t>, тенге/ Price  excl VAT 12%, KZT</t>
    </r>
  </si>
  <si>
    <t>Закупка № 0220-PROC-2020 Реализация электротехнического оборудования Восточного Региона (Дизельные электростанции, Блок Боксы,Виброметр) 
/ Purchase № 0220-PROC-2020 Implementation of electrical equipment in the Eastern Region (Diesel power plants, Block Boxes, Vibrometer)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</si>
  <si>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</si>
  <si>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</si>
  <si>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2.   Предложение Покупателя в обязательном порядке должно включать все позиции тендера №0220-PROC-2020. (предложения на часть позиций не будут рассматриваться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</si>
</sst>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 applyFill="1" applyBorder="1" applyAlignment="1"/>
    <xf numFmtId="0" fontId="14" fillId="3" borderId="0" xfId="0" applyFont="1" applyFill="1" applyBorder="1" applyAlignment="1"/>
    <xf numFmtId="164" fontId="8" fillId="3" borderId="1" xfId="2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164" fontId="10" fillId="3" borderId="1" xfId="2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164" fontId="18" fillId="0" borderId="1" xfId="2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55" zoomScaleNormal="55" workbookViewId="0">
      <selection activeCell="G14" sqref="G14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71.7109375" customWidth="1"/>
    <col min="5" max="5" width="9.85546875" customWidth="1"/>
    <col min="6" max="6" width="15.28515625" customWidth="1"/>
    <col min="7" max="7" width="21.85546875" customWidth="1"/>
    <col min="8" max="9" width="22.28515625" customWidth="1"/>
    <col min="10" max="13" width="21" customWidth="1"/>
    <col min="14" max="14" width="13.5703125" customWidth="1"/>
    <col min="15" max="15" width="39.5703125" customWidth="1"/>
  </cols>
  <sheetData>
    <row r="1" spans="1:15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25">
      <c r="A2" s="41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0.25" x14ac:dyDescent="0.25">
      <c r="A3" s="41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0.25" x14ac:dyDescent="0.2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0.25" x14ac:dyDescent="0.25">
      <c r="A5" s="43" t="s">
        <v>14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53.25" customHeight="1" x14ac:dyDescent="0.25">
      <c r="A6" s="48" t="s">
        <v>49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21" x14ac:dyDescent="0.35">
      <c r="A7" s="5"/>
      <c r="B7" s="6"/>
      <c r="C7" s="6"/>
      <c r="D7" s="6"/>
      <c r="E7" s="6"/>
      <c r="F7" s="6"/>
      <c r="G7" s="6"/>
      <c r="H7" s="6"/>
      <c r="I7" s="6"/>
      <c r="J7" s="15" t="s">
        <v>19</v>
      </c>
      <c r="K7" s="15"/>
      <c r="L7" s="15"/>
      <c r="M7" s="14"/>
      <c r="N7" s="11"/>
      <c r="O7" s="11"/>
    </row>
    <row r="8" spans="1:15" ht="139.15" customHeight="1" x14ac:dyDescent="0.25">
      <c r="A8" s="9" t="s">
        <v>7</v>
      </c>
      <c r="B8" s="9" t="s">
        <v>16</v>
      </c>
      <c r="C8" s="9" t="s">
        <v>3</v>
      </c>
      <c r="D8" s="9" t="s">
        <v>4</v>
      </c>
      <c r="E8" s="9" t="s">
        <v>1</v>
      </c>
      <c r="F8" s="9" t="s">
        <v>8</v>
      </c>
      <c r="G8" s="9" t="s">
        <v>28</v>
      </c>
      <c r="H8" s="9" t="s">
        <v>20</v>
      </c>
      <c r="I8" s="9" t="s">
        <v>25</v>
      </c>
      <c r="J8" s="9" t="s">
        <v>40</v>
      </c>
      <c r="K8" s="26" t="s">
        <v>47</v>
      </c>
      <c r="L8" s="26" t="s">
        <v>48</v>
      </c>
      <c r="M8" s="9" t="s">
        <v>27</v>
      </c>
      <c r="N8" s="9" t="s">
        <v>6</v>
      </c>
      <c r="O8" s="9" t="s">
        <v>17</v>
      </c>
    </row>
    <row r="9" spans="1:15" ht="18.75" x14ac:dyDescent="0.25">
      <c r="A9" s="26">
        <v>1</v>
      </c>
      <c r="B9" s="25" t="s">
        <v>44</v>
      </c>
      <c r="C9" s="12" t="s">
        <v>24</v>
      </c>
      <c r="D9" s="27" t="s">
        <v>31</v>
      </c>
      <c r="E9" s="19" t="s">
        <v>46</v>
      </c>
      <c r="F9" s="17">
        <v>1</v>
      </c>
      <c r="G9" s="31">
        <v>79592</v>
      </c>
      <c r="H9" s="24">
        <f>G9/112*100*F9</f>
        <v>71064.28571428571</v>
      </c>
      <c r="I9" s="24">
        <f>G9*F9</f>
        <v>79592</v>
      </c>
      <c r="J9" s="29"/>
      <c r="K9" s="29">
        <f>J9*1.12</f>
        <v>0</v>
      </c>
      <c r="L9" s="29">
        <f>J9*F9</f>
        <v>0</v>
      </c>
      <c r="M9" s="16">
        <f>J9*F9*1.12</f>
        <v>0</v>
      </c>
      <c r="N9" s="23" t="s">
        <v>21</v>
      </c>
      <c r="O9" s="45" t="s">
        <v>30</v>
      </c>
    </row>
    <row r="10" spans="1:15" ht="18.75" x14ac:dyDescent="0.25">
      <c r="A10" s="26">
        <v>2</v>
      </c>
      <c r="B10" s="25" t="s">
        <v>41</v>
      </c>
      <c r="C10" s="12" t="s">
        <v>24</v>
      </c>
      <c r="D10" s="27" t="s">
        <v>31</v>
      </c>
      <c r="E10" s="19" t="s">
        <v>46</v>
      </c>
      <c r="F10" s="17">
        <v>1</v>
      </c>
      <c r="G10" s="31">
        <v>79592</v>
      </c>
      <c r="H10" s="24">
        <f t="shared" ref="H10:H16" si="0">G10/112*100*F10</f>
        <v>71064.28571428571</v>
      </c>
      <c r="I10" s="24">
        <f t="shared" ref="I10:I16" si="1">G10*F10</f>
        <v>79592</v>
      </c>
      <c r="J10" s="29"/>
      <c r="K10" s="29">
        <f t="shared" ref="K10:K16" si="2">J10*1.12</f>
        <v>0</v>
      </c>
      <c r="L10" s="29">
        <f t="shared" ref="L10:L16" si="3">J10*F10</f>
        <v>0</v>
      </c>
      <c r="M10" s="16"/>
      <c r="N10" s="23"/>
      <c r="O10" s="46"/>
    </row>
    <row r="11" spans="1:15" ht="37.5" x14ac:dyDescent="0.25">
      <c r="A11" s="26">
        <v>3</v>
      </c>
      <c r="B11" s="25" t="s">
        <v>43</v>
      </c>
      <c r="C11" s="12" t="s">
        <v>24</v>
      </c>
      <c r="D11" s="27" t="s">
        <v>45</v>
      </c>
      <c r="E11" s="19" t="s">
        <v>46</v>
      </c>
      <c r="F11" s="17">
        <v>1</v>
      </c>
      <c r="G11" s="31">
        <f>142365</f>
        <v>142365</v>
      </c>
      <c r="H11" s="24">
        <f t="shared" si="0"/>
        <v>127111.60714285713</v>
      </c>
      <c r="I11" s="24">
        <f t="shared" si="1"/>
        <v>142365</v>
      </c>
      <c r="J11" s="29"/>
      <c r="K11" s="29">
        <f t="shared" si="2"/>
        <v>0</v>
      </c>
      <c r="L11" s="29">
        <f t="shared" si="3"/>
        <v>0</v>
      </c>
      <c r="M11" s="16">
        <f>J11*F11*1.12</f>
        <v>0</v>
      </c>
      <c r="N11" s="23" t="s">
        <v>21</v>
      </c>
      <c r="O11" s="46"/>
    </row>
    <row r="12" spans="1:15" ht="37.5" x14ac:dyDescent="0.25">
      <c r="A12" s="26">
        <v>4</v>
      </c>
      <c r="B12" s="25" t="s">
        <v>42</v>
      </c>
      <c r="C12" s="12" t="s">
        <v>24</v>
      </c>
      <c r="D12" s="27" t="s">
        <v>29</v>
      </c>
      <c r="E12" s="19" t="s">
        <v>46</v>
      </c>
      <c r="F12" s="17">
        <v>1</v>
      </c>
      <c r="G12" s="31">
        <f>142365</f>
        <v>142365</v>
      </c>
      <c r="H12" s="24">
        <f t="shared" si="0"/>
        <v>127111.60714285713</v>
      </c>
      <c r="I12" s="24">
        <f t="shared" si="1"/>
        <v>142365</v>
      </c>
      <c r="J12" s="29"/>
      <c r="K12" s="29">
        <f t="shared" si="2"/>
        <v>0</v>
      </c>
      <c r="L12" s="29">
        <f t="shared" si="3"/>
        <v>0</v>
      </c>
      <c r="M12" s="16"/>
      <c r="N12" s="23"/>
      <c r="O12" s="46"/>
    </row>
    <row r="13" spans="1:15" ht="44.25" customHeight="1" x14ac:dyDescent="0.25">
      <c r="A13" s="26">
        <v>5</v>
      </c>
      <c r="B13" s="25" t="s">
        <v>37</v>
      </c>
      <c r="C13" s="12" t="s">
        <v>24</v>
      </c>
      <c r="D13" s="27" t="s">
        <v>33</v>
      </c>
      <c r="E13" s="19" t="s">
        <v>46</v>
      </c>
      <c r="F13" s="17">
        <v>1</v>
      </c>
      <c r="G13" s="31">
        <f>1430150+82000</f>
        <v>1512150</v>
      </c>
      <c r="H13" s="24">
        <f t="shared" si="0"/>
        <v>1350133.9285714286</v>
      </c>
      <c r="I13" s="24">
        <f t="shared" si="1"/>
        <v>1512150</v>
      </c>
      <c r="J13" s="29"/>
      <c r="K13" s="29">
        <f t="shared" si="2"/>
        <v>0</v>
      </c>
      <c r="L13" s="29">
        <f t="shared" si="3"/>
        <v>0</v>
      </c>
      <c r="M13" s="16">
        <f>J13*F13*1.12</f>
        <v>0</v>
      </c>
      <c r="N13" s="23" t="s">
        <v>21</v>
      </c>
      <c r="O13" s="46"/>
    </row>
    <row r="14" spans="1:15" ht="28.5" customHeight="1" x14ac:dyDescent="0.25">
      <c r="A14" s="26">
        <v>6</v>
      </c>
      <c r="B14" s="25" t="s">
        <v>38</v>
      </c>
      <c r="C14" s="12" t="s">
        <v>24</v>
      </c>
      <c r="D14" s="27" t="s">
        <v>34</v>
      </c>
      <c r="E14" s="19" t="s">
        <v>46</v>
      </c>
      <c r="F14" s="17">
        <v>1</v>
      </c>
      <c r="G14" s="31">
        <v>919</v>
      </c>
      <c r="H14" s="24">
        <f t="shared" si="0"/>
        <v>820.53571428571422</v>
      </c>
      <c r="I14" s="24">
        <f t="shared" si="1"/>
        <v>919</v>
      </c>
      <c r="J14" s="29"/>
      <c r="K14" s="29">
        <f t="shared" si="2"/>
        <v>0</v>
      </c>
      <c r="L14" s="29">
        <f t="shared" si="3"/>
        <v>0</v>
      </c>
      <c r="M14" s="16">
        <f>J14*F14*1.12</f>
        <v>0</v>
      </c>
      <c r="N14" s="23" t="s">
        <v>21</v>
      </c>
      <c r="O14" s="46"/>
    </row>
    <row r="15" spans="1:15" ht="75" x14ac:dyDescent="0.25">
      <c r="A15" s="26">
        <v>7</v>
      </c>
      <c r="B15" s="25" t="s">
        <v>39</v>
      </c>
      <c r="C15" s="12" t="s">
        <v>24</v>
      </c>
      <c r="D15" s="27" t="s">
        <v>35</v>
      </c>
      <c r="E15" s="19" t="s">
        <v>46</v>
      </c>
      <c r="F15" s="17">
        <v>1</v>
      </c>
      <c r="G15" s="31">
        <v>8365</v>
      </c>
      <c r="H15" s="24">
        <f t="shared" si="0"/>
        <v>7468.75</v>
      </c>
      <c r="I15" s="24">
        <f t="shared" si="1"/>
        <v>8365</v>
      </c>
      <c r="J15" s="29"/>
      <c r="K15" s="29">
        <f t="shared" si="2"/>
        <v>0</v>
      </c>
      <c r="L15" s="29">
        <f t="shared" si="3"/>
        <v>0</v>
      </c>
      <c r="M15" s="16">
        <f>J15*F15*1.12</f>
        <v>0</v>
      </c>
      <c r="N15" s="23" t="s">
        <v>21</v>
      </c>
      <c r="O15" s="46"/>
    </row>
    <row r="16" spans="1:15" ht="37.5" x14ac:dyDescent="0.25">
      <c r="A16" s="26">
        <v>8</v>
      </c>
      <c r="B16" s="25">
        <v>3005691</v>
      </c>
      <c r="C16" s="12" t="s">
        <v>24</v>
      </c>
      <c r="D16" s="27" t="s">
        <v>36</v>
      </c>
      <c r="E16" s="19" t="s">
        <v>46</v>
      </c>
      <c r="F16" s="17">
        <v>5</v>
      </c>
      <c r="G16" s="31">
        <f>73710+30+298+36+1222+39+190+27+11003+10270+9536+22+22+1912+149+149+774+774+32+32+378+186+186+320+320+858+849+11340+10200+8173+848+4012+36+435+2671+200+39+73515+10+34020</f>
        <v>258823</v>
      </c>
      <c r="H16" s="24">
        <f t="shared" si="0"/>
        <v>1155459.8214285714</v>
      </c>
      <c r="I16" s="24">
        <f t="shared" si="1"/>
        <v>1294115</v>
      </c>
      <c r="J16" s="29"/>
      <c r="K16" s="29">
        <f t="shared" si="2"/>
        <v>0</v>
      </c>
      <c r="L16" s="29">
        <f t="shared" si="3"/>
        <v>0</v>
      </c>
      <c r="M16" s="16">
        <f>J16*F16*1.12</f>
        <v>0</v>
      </c>
      <c r="N16" s="23" t="s">
        <v>21</v>
      </c>
      <c r="O16" s="46"/>
    </row>
    <row r="17" spans="1:15" ht="30" customHeight="1" x14ac:dyDescent="0.25">
      <c r="A17" s="40" t="s">
        <v>9</v>
      </c>
      <c r="B17" s="40"/>
      <c r="C17" s="40"/>
      <c r="D17" s="40"/>
      <c r="E17" s="40"/>
      <c r="F17" s="40"/>
      <c r="G17" s="21"/>
      <c r="H17" s="22">
        <f>SUM(H9:H16)</f>
        <v>2910234.8214285714</v>
      </c>
      <c r="I17" s="22">
        <f>SUM(I9:I16)</f>
        <v>3259463</v>
      </c>
      <c r="J17" s="30"/>
      <c r="K17" s="30"/>
      <c r="L17" s="30">
        <f>SUM(L9:L16)</f>
        <v>0</v>
      </c>
      <c r="M17" s="30">
        <f>SUM(M9:M16)</f>
        <v>0</v>
      </c>
      <c r="N17" s="9" t="s">
        <v>21</v>
      </c>
      <c r="O17" s="47"/>
    </row>
    <row r="18" spans="1:15" ht="51.75" customHeight="1" x14ac:dyDescent="0.25">
      <c r="A18" s="2"/>
      <c r="B18" s="1"/>
      <c r="C18" s="1"/>
      <c r="D18" s="1"/>
      <c r="E18" s="1"/>
      <c r="F18" s="1"/>
      <c r="G18" s="1"/>
      <c r="H18" s="1"/>
      <c r="I18" s="1"/>
    </row>
    <row r="19" spans="1:15" ht="20.25" customHeight="1" x14ac:dyDescent="0.3">
      <c r="A19" s="39" t="s">
        <v>18</v>
      </c>
      <c r="B19" s="39"/>
      <c r="C19" s="39"/>
      <c r="D19" s="39"/>
      <c r="E19" s="44">
        <f>L17</f>
        <v>0</v>
      </c>
      <c r="F19" s="44"/>
      <c r="G19" s="20"/>
      <c r="H19" s="10"/>
      <c r="I19" s="10"/>
      <c r="J19" s="13"/>
      <c r="K19" s="13"/>
      <c r="L19" s="13"/>
      <c r="M19" s="13"/>
      <c r="N19" s="13"/>
      <c r="O19" s="13"/>
    </row>
    <row r="20" spans="1:15" ht="20.25" customHeight="1" x14ac:dyDescent="0.3">
      <c r="A20" s="39" t="s">
        <v>22</v>
      </c>
      <c r="B20" s="39"/>
      <c r="C20" s="39"/>
      <c r="D20" s="39"/>
      <c r="E20" s="44">
        <f>M17-L17</f>
        <v>0</v>
      </c>
      <c r="F20" s="44"/>
      <c r="G20" s="20"/>
      <c r="H20" s="10"/>
      <c r="I20" s="10"/>
      <c r="J20" s="13"/>
      <c r="K20" s="13"/>
      <c r="L20" s="13"/>
      <c r="M20" s="13"/>
      <c r="N20" s="13"/>
      <c r="O20" s="13"/>
    </row>
    <row r="21" spans="1:15" ht="47.25" customHeight="1" x14ac:dyDescent="0.25">
      <c r="A21" s="34" t="s">
        <v>23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ht="20.25" x14ac:dyDescent="0.3">
      <c r="A22" s="4" t="s">
        <v>15</v>
      </c>
      <c r="B22" s="10"/>
      <c r="C22" s="10"/>
      <c r="D22" s="10"/>
      <c r="E22" s="10"/>
      <c r="F22" s="10"/>
      <c r="G22" s="10"/>
      <c r="H22" s="10"/>
      <c r="I22" s="10"/>
      <c r="J22" s="13"/>
      <c r="K22" s="13"/>
      <c r="L22" s="13"/>
      <c r="M22" s="13"/>
      <c r="N22" s="13"/>
      <c r="O22" s="13"/>
    </row>
    <row r="23" spans="1:15" ht="20.25" x14ac:dyDescent="0.3">
      <c r="A23" s="4" t="s">
        <v>10</v>
      </c>
      <c r="B23" s="10"/>
      <c r="C23" s="10"/>
      <c r="D23" s="10"/>
      <c r="E23" s="10"/>
      <c r="F23" s="10"/>
      <c r="G23" s="10"/>
      <c r="H23" s="10"/>
      <c r="I23" s="10"/>
      <c r="J23" s="13"/>
      <c r="K23" s="13"/>
      <c r="L23" s="13"/>
      <c r="M23" s="13"/>
      <c r="N23" s="13"/>
      <c r="O23" s="13"/>
    </row>
    <row r="24" spans="1:15" ht="20.25" x14ac:dyDescent="0.3">
      <c r="A24" s="4"/>
      <c r="B24" s="10" t="s">
        <v>11</v>
      </c>
      <c r="C24" s="10"/>
      <c r="D24" s="10"/>
      <c r="E24" s="10"/>
      <c r="F24" s="10"/>
      <c r="G24" s="10"/>
      <c r="H24" s="10"/>
      <c r="I24" s="10"/>
      <c r="J24" s="13"/>
      <c r="K24" s="13"/>
      <c r="L24" s="13"/>
      <c r="M24" s="13"/>
      <c r="N24" s="13"/>
      <c r="O24" s="13"/>
    </row>
    <row r="25" spans="1:15" ht="25.5" x14ac:dyDescent="0.35">
      <c r="A25" s="18" t="s">
        <v>26</v>
      </c>
      <c r="B25" s="33" t="s">
        <v>32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ht="25.5" x14ac:dyDescent="0.35">
      <c r="A26" s="18" t="s">
        <v>52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ht="25.5" x14ac:dyDescent="0.35">
      <c r="A27" s="1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20.25" customHeight="1" x14ac:dyDescent="0.25">
      <c r="A28" s="32" t="s">
        <v>50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42.6" customHeight="1" x14ac:dyDescent="0.25">
      <c r="A29" s="32" t="s">
        <v>51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20.25" x14ac:dyDescent="0.25">
      <c r="A30" s="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21" thickBot="1" x14ac:dyDescent="0.3">
      <c r="A31" s="38"/>
      <c r="B31" s="38"/>
      <c r="C31" s="38"/>
      <c r="D31" s="38"/>
      <c r="E31" s="4"/>
      <c r="F31" s="4"/>
      <c r="G31" s="4"/>
      <c r="H31" s="4"/>
      <c r="I31" s="4"/>
      <c r="J31" s="37"/>
      <c r="K31" s="37"/>
      <c r="L31" s="37"/>
      <c r="M31" s="37"/>
      <c r="N31" s="37"/>
      <c r="O31" s="37"/>
    </row>
    <row r="32" spans="1:15" ht="20.25" customHeight="1" x14ac:dyDescent="0.25">
      <c r="A32" s="35" t="s">
        <v>12</v>
      </c>
      <c r="B32" s="35"/>
      <c r="C32" s="35"/>
      <c r="D32" s="35"/>
      <c r="E32" s="4"/>
      <c r="F32" s="4"/>
      <c r="G32" s="4"/>
      <c r="H32" s="4"/>
      <c r="I32" s="4"/>
      <c r="J32" s="36"/>
      <c r="K32" s="36"/>
      <c r="L32" s="36"/>
      <c r="M32" s="36"/>
      <c r="N32" s="36"/>
      <c r="O32" s="36"/>
    </row>
    <row r="33" spans="1:15" ht="20.25" x14ac:dyDescent="0.25">
      <c r="A33" s="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21" thickBot="1" x14ac:dyDescent="0.3">
      <c r="A34" s="8"/>
      <c r="B34" s="4"/>
      <c r="C34" s="4"/>
      <c r="D34" s="4"/>
      <c r="E34" s="4"/>
      <c r="F34" s="4"/>
      <c r="G34" s="4"/>
      <c r="H34" s="4"/>
      <c r="I34" s="4"/>
      <c r="J34" s="37"/>
      <c r="K34" s="37"/>
      <c r="L34" s="37"/>
      <c r="M34" s="37"/>
      <c r="N34" s="37"/>
      <c r="O34" s="37"/>
    </row>
    <row r="35" spans="1:15" ht="20.25" x14ac:dyDescent="0.25">
      <c r="A35" s="8"/>
      <c r="B35" s="4"/>
      <c r="C35" s="4"/>
      <c r="D35" s="4"/>
      <c r="E35" s="4"/>
      <c r="F35" s="4"/>
      <c r="G35" s="4"/>
      <c r="H35" s="4"/>
      <c r="I35" s="4"/>
      <c r="J35" s="36"/>
      <c r="K35" s="36"/>
      <c r="L35" s="36"/>
      <c r="M35" s="36"/>
      <c r="N35" s="36"/>
      <c r="O35" s="36"/>
    </row>
  </sheetData>
  <mergeCells count="21">
    <mergeCell ref="A17:F17"/>
    <mergeCell ref="A2:O2"/>
    <mergeCell ref="A3:O3"/>
    <mergeCell ref="A4:O4"/>
    <mergeCell ref="A5:O5"/>
    <mergeCell ref="A6:O6"/>
    <mergeCell ref="O9:O17"/>
    <mergeCell ref="J34:O34"/>
    <mergeCell ref="J35:O35"/>
    <mergeCell ref="A31:D31"/>
    <mergeCell ref="J31:O31"/>
    <mergeCell ref="A19:D19"/>
    <mergeCell ref="A20:D20"/>
    <mergeCell ref="E19:F19"/>
    <mergeCell ref="E20:F20"/>
    <mergeCell ref="A29:O29"/>
    <mergeCell ref="A28:O28"/>
    <mergeCell ref="B25:O25"/>
    <mergeCell ref="A21:O21"/>
    <mergeCell ref="A32:D32"/>
    <mergeCell ref="J32:O32"/>
  </mergeCells>
  <pageMargins left="0.70866141732283472" right="0.70866141732283472" top="0.74803149606299213" bottom="0.74803149606299213" header="0.31496062992125984" footer="0.31496062992125984"/>
  <pageSetup paperSize="9" scale="3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B7B543-D29F-4C6D-98C7-AC6939A666C1}"/>
</file>

<file path=customXml/itemProps2.xml><?xml version="1.0" encoding="utf-8"?>
<ds:datastoreItem xmlns:ds="http://schemas.openxmlformats.org/officeDocument/2006/customXml" ds:itemID="{0AC0B985-809D-4A24-9CBB-C1A490733A61}"/>
</file>

<file path=customXml/itemProps3.xml><?xml version="1.0" encoding="utf-8"?>
<ds:datastoreItem xmlns:ds="http://schemas.openxmlformats.org/officeDocument/2006/customXml" ds:itemID="{1C5666C7-6391-432B-B340-7C8AD14C0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2020-11-20T09:30:52Z</dcterms:modified>
</cp:coreProperties>
</file>