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16 ВР погрузчик\2. Документация для размещения\"/>
    </mc:Choice>
  </mc:AlternateContent>
  <bookViews>
    <workbookView xWindow="0" yWindow="0" windowWidth="20490" windowHeight="7620"/>
  </bookViews>
  <sheets>
    <sheet name="Лист3" sheetId="3" r:id="rId1"/>
    <sheet name="№ 0053-PROC" sheetId="2" r:id="rId2"/>
  </sheets>
  <definedNames>
    <definedName name="_xlnm._FilterDatabase" localSheetId="0" hidden="1">Лист3!$A$8:$M$46</definedName>
  </definedNames>
  <calcPr calcId="162913"/>
</workbook>
</file>

<file path=xl/calcChain.xml><?xml version="1.0" encoding="utf-8"?>
<calcChain xmlns="http://schemas.openxmlformats.org/spreadsheetml/2006/main">
  <c r="I9" i="3" l="1"/>
  <c r="H9" i="3"/>
  <c r="J9" i="3"/>
  <c r="I43" i="3" l="1"/>
  <c r="I44" i="3"/>
  <c r="I45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K46" i="3"/>
  <c r="H45" i="3" l="1"/>
  <c r="H21" i="3" l="1"/>
  <c r="I21" i="3"/>
  <c r="I22" i="3" l="1"/>
  <c r="I24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H22" i="3"/>
  <c r="H24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I26" i="3"/>
  <c r="I25" i="3"/>
  <c r="H23" i="3"/>
  <c r="I23" i="3" l="1"/>
  <c r="H25" i="3"/>
  <c r="H26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I46" i="3" l="1"/>
  <c r="H46" i="3"/>
  <c r="J46" i="3"/>
  <c r="E49" i="3" s="1"/>
  <c r="H49" i="2"/>
  <c r="E48" i="3" l="1"/>
  <c r="I49" i="2"/>
  <c r="H9" i="2"/>
  <c r="H10" i="2"/>
  <c r="H11" i="2"/>
  <c r="H12" i="2"/>
  <c r="I9" i="2"/>
  <c r="I10" i="2"/>
  <c r="I11" i="2"/>
  <c r="I12" i="2"/>
  <c r="J9" i="2"/>
  <c r="J10" i="2"/>
  <c r="J11" i="2"/>
  <c r="J12" i="2"/>
  <c r="K49" i="2"/>
  <c r="J43" i="2" l="1"/>
  <c r="J44" i="2"/>
  <c r="J45" i="2"/>
  <c r="I43" i="2"/>
  <c r="I44" i="2"/>
  <c r="I45" i="2"/>
  <c r="H43" i="2"/>
  <c r="H44" i="2"/>
  <c r="H45" i="2"/>
  <c r="H13" i="2" l="1"/>
  <c r="I13" i="2"/>
  <c r="I47" i="2" l="1"/>
  <c r="H46" i="2"/>
  <c r="I42" i="2"/>
  <c r="I40" i="2"/>
  <c r="H39" i="2"/>
  <c r="I38" i="2"/>
  <c r="I36" i="2"/>
  <c r="H35" i="2"/>
  <c r="I34" i="2"/>
  <c r="I32" i="2"/>
  <c r="H31" i="2"/>
  <c r="I30" i="2"/>
  <c r="I28" i="2"/>
  <c r="H27" i="2"/>
  <c r="I26" i="2"/>
  <c r="I24" i="2"/>
  <c r="H23" i="2"/>
  <c r="I22" i="2"/>
  <c r="I20" i="2"/>
  <c r="H19" i="2"/>
  <c r="I18" i="2"/>
  <c r="I16" i="2"/>
  <c r="H15" i="2"/>
  <c r="I14" i="2"/>
  <c r="H14" i="2"/>
  <c r="I15" i="2"/>
  <c r="H16" i="2"/>
  <c r="H17" i="2"/>
  <c r="I17" i="2"/>
  <c r="H18" i="2"/>
  <c r="I19" i="2"/>
  <c r="H20" i="2"/>
  <c r="H21" i="2"/>
  <c r="I21" i="2"/>
  <c r="H22" i="2"/>
  <c r="I23" i="2"/>
  <c r="H24" i="2"/>
  <c r="H25" i="2"/>
  <c r="I25" i="2"/>
  <c r="H26" i="2"/>
  <c r="I27" i="2"/>
  <c r="H28" i="2"/>
  <c r="H29" i="2"/>
  <c r="I29" i="2"/>
  <c r="H30" i="2"/>
  <c r="I31" i="2"/>
  <c r="H32" i="2"/>
  <c r="H33" i="2"/>
  <c r="I33" i="2"/>
  <c r="H34" i="2"/>
  <c r="I35" i="2"/>
  <c r="H36" i="2"/>
  <c r="H37" i="2"/>
  <c r="I37" i="2"/>
  <c r="H38" i="2"/>
  <c r="I39" i="2"/>
  <c r="H40" i="2"/>
  <c r="H41" i="2"/>
  <c r="I41" i="2"/>
  <c r="H42" i="2"/>
  <c r="I46" i="2"/>
  <c r="H47" i="2"/>
  <c r="H48" i="2"/>
  <c r="I48" i="2"/>
  <c r="J13" i="2" l="1"/>
  <c r="J49" i="2" s="1"/>
  <c r="E51" i="2" l="1"/>
  <c r="E5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7" i="2"/>
  <c r="J48" i="2"/>
</calcChain>
</file>

<file path=xl/sharedStrings.xml><?xml version="1.0" encoding="utf-8"?>
<sst xmlns="http://schemas.openxmlformats.org/spreadsheetml/2006/main" count="456" uniqueCount="134">
  <si>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</si>
  <si>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</si>
  <si>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</si>
  <si>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</si>
  <si>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</si>
  <si>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</si>
  <si>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</si>
  <si>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</si>
  <si>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</si>
  <si>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</si>
  <si>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</si>
  <si>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</si>
  <si>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</si>
  <si>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</si>
  <si>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</si>
  <si>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</si>
  <si>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</si>
  <si>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</si>
  <si>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</si>
  <si>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</si>
  <si>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</si>
  <si>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</si>
  <si>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</si>
  <si>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</si>
  <si>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</si>
  <si>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</si>
  <si>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</si>
  <si>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</si>
  <si>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</si>
  <si>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</si>
  <si>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</si>
  <si>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</si>
  <si>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Начальная минимальная ЦЕНА, тенге. с учетом НДС 12% / Initial minimum price incl VAT 12, KZT</t>
  </si>
  <si>
    <t>Резервуар резинотканевый открытого типа ОР-1000 (для краткосрочного хранения нефти)</t>
  </si>
  <si>
    <t>Нефтесборщик порогового типа</t>
  </si>
  <si>
    <t>Скиммер 10м3/час</t>
  </si>
  <si>
    <t>Скиммер 20м3/час</t>
  </si>
  <si>
    <t>Распылитель сорбента Р2</t>
  </si>
  <si>
    <t>Вакумная мобильная емкость ro-tanker2000</t>
  </si>
  <si>
    <t>Вакумная насоная установка Ro-Vac MK II</t>
  </si>
  <si>
    <t>Машинка для безогневой резки труб МТР325-1420 'Волжанка-2'</t>
  </si>
  <si>
    <t>Насосный агрегат самовсасывающий АНС-130Д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</si>
  <si>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</si>
  <si>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</si>
  <si>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</si>
  <si>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Прибор искатель повреждений изоляции ИПИ-95</t>
  </si>
  <si>
    <t>Акустический Локатор</t>
  </si>
  <si>
    <t>Дизельная электростанция ЭД2Х8-Т400-1ВКС (гос.номер E 310 AED)</t>
  </si>
  <si>
    <t>Низкочастотный локатор</t>
  </si>
  <si>
    <t>Автоматический нагнетатель высоковязких материалов НВМм-500-1</t>
  </si>
  <si>
    <t>Устройство прорезное АКВ-101 «Малютка»</t>
  </si>
  <si>
    <t>Аппарат для подачи проволоки LN23-Р</t>
  </si>
  <si>
    <t>Ручной Нагнетатель вязких материалов НВМр-500м</t>
  </si>
  <si>
    <t>FA01364       FNO-00612</t>
  </si>
  <si>
    <t>FA01370      FNO-00618</t>
  </si>
  <si>
    <t>FA01371      FNO-00619</t>
  </si>
  <si>
    <t>FA01418      FNO-00664</t>
  </si>
  <si>
    <t>FA01419      FNO-00665</t>
  </si>
  <si>
    <t>FA01420      FNO-00666</t>
  </si>
  <si>
    <t>FA01439      FNO-00685</t>
  </si>
  <si>
    <t>FA01440       FNO-00686</t>
  </si>
  <si>
    <t>FA02414       FNO-01325</t>
  </si>
  <si>
    <t>FA02415       FNO-01326</t>
  </si>
  <si>
    <t>FA02416       FNO-01327</t>
  </si>
  <si>
    <t>FA02417      FNO-01328</t>
  </si>
  <si>
    <t>FA02418      FNO-01329</t>
  </si>
  <si>
    <t>FA02419       FNO-01330</t>
  </si>
  <si>
    <t>FA02420       FNO-01331</t>
  </si>
  <si>
    <t>FA02421      FNO-01332</t>
  </si>
  <si>
    <t>FA02424      FNO-01342</t>
  </si>
  <si>
    <t>FA02425      FNO-01343</t>
  </si>
  <si>
    <t>FA02426      FNO-01335</t>
  </si>
  <si>
    <t>FA02429      FNO-01338</t>
  </si>
  <si>
    <t>FA02430       FNO-01339</t>
  </si>
  <si>
    <t>FA02431      FNO-01340</t>
  </si>
  <si>
    <t>FA02432      FNO-01341</t>
  </si>
  <si>
    <t>FA02487      FNO-01530</t>
  </si>
  <si>
    <t>FA02778      FNO-01606</t>
  </si>
  <si>
    <t>FA03592      FNO-02473</t>
  </si>
  <si>
    <t>FA03598      FNO-02485</t>
  </si>
  <si>
    <t>FA03702      FNO-02574</t>
  </si>
  <si>
    <t>FA05707      FNO-05061</t>
  </si>
  <si>
    <t>FA05708      FNO-05062</t>
  </si>
  <si>
    <t>FA05733      FNO-05065</t>
  </si>
  <si>
    <t>FM001257     FNO-03850</t>
  </si>
  <si>
    <t>FM001258     FNO-03851</t>
  </si>
  <si>
    <t>FM003556     FNO-05073</t>
  </si>
  <si>
    <t>FM003557     FNO-05074</t>
  </si>
  <si>
    <t>FM003558     FNO-05075</t>
  </si>
  <si>
    <t>Закупка № 0053-PROC-2020 / Purchase №0053-PROC-2020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</si>
  <si>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</si>
  <si>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>Дизель-Электростанция ЭД60-Т400-РП</t>
  </si>
  <si>
    <t>Мобильная установка для утилизации нефти 'Костер'</t>
  </si>
  <si>
    <t>FA01356      FNO-00604</t>
  </si>
  <si>
    <t>FA01359      FNO-00607</t>
  </si>
  <si>
    <t>FA00239
1-049</t>
  </si>
  <si>
    <t>FA00240
1-050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</si>
  <si>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</si>
  <si>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</si>
  <si>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реализовали</t>
  </si>
  <si>
    <t>МЕРА ЭЛЕКТРИЧЕСКОГО СОПРОТИВЛЕНИЯ  Р331:100000 ОМ</t>
  </si>
  <si>
    <t>ТЕРМОМЕТР KESSLER 1/51C 0,1DIV 76MM</t>
  </si>
  <si>
    <t>МЕРА ЭЛЕКТРИЧЕСКОГО СОПРОТИВЛЕНИЯ Р321:0,1 ОМ</t>
  </si>
  <si>
    <t>Трансформатор питания TR 380/220, 65VA, 50/60 Hz</t>
  </si>
  <si>
    <t>Термометр ASTM 7C, -2...+300°С</t>
  </si>
  <si>
    <t>МОДУЛЬ ДИСПЛЕЯ AVV Solartron-7925 ***Закупались на проект. Больше закупаться не будут***</t>
  </si>
  <si>
    <t>Счетчик активной энергии САУ 4, Габариты(мм) 215х175х130, масса 3,3кг</t>
  </si>
  <si>
    <t>ТОЧЕЧНО-МАТРИЧНЫЙ ПРИНТЕР</t>
  </si>
  <si>
    <t>СЧЕТЧИК ZE68IIMA</t>
  </si>
  <si>
    <t>МЕРА ЭЛЕКТРИЧЕСКОГО СОПРОТИВЛЕНИЯ  Р331:100 ОМ</t>
  </si>
  <si>
    <t>МЕРА ЭЛЕКТРИЧЕСКОГО СОПРОТИВЛЕНИЯ Р321:1,0 ОМ</t>
  </si>
  <si>
    <t>РЕЗИСТОР МЕТАЛЛОПЛЁНОЧНЫЙ 60.4KOHM,1/4W,1%</t>
  </si>
  <si>
    <t>МЕРА ЭЛЕКТРИЧЕСКОГО СОПРОТИВЛЕНИЯ Р321:10 ОМ</t>
  </si>
  <si>
    <t>СЧЕТЧИК F 687700BIHM</t>
  </si>
  <si>
    <t>Датчик вибрации 330174-03-08-10-02-05</t>
  </si>
  <si>
    <t>ДАТЧИК ТЕМПЕРАТУРЫ ,ГЛУБИНА ПОГРУЖЕНИЯ-450 мм,УДЛИНИТЕЛЬ 80 мм,МОНТАЖНАЯ РЕЗЬБА 3/4"  (ЭМЭРСОН ПРОЦЕС МЕНЕДЖМЕНТ ЭГ)</t>
  </si>
  <si>
    <t>ТЕРМОМЕТР  СОПРОТИВЛЕНИЯ 0065D21R0080D0115T40EDV11....</t>
  </si>
  <si>
    <t>МЕРА ЭЛЕКТРИЧЕСКОГО СОПРОТИВЛЕНИЯ  Р331:10000 ОМ</t>
  </si>
  <si>
    <t>МАГАЗИН СОПРОТИВЛЕНИЙ Р4833</t>
  </si>
  <si>
    <t>МОДУЛЬ ПИТАНИЯ CVV Solartron-7925 ***Закупались на проект. Больше закупаться не будут***</t>
  </si>
  <si>
    <t>МЕРА ЭЛЕКТРИЧЕСКОГО СОПРОТИВЛЕНИЯ  Р331:1000 ОМ</t>
  </si>
  <si>
    <t>РЕЗИСТОР МЕТАЛЛОПЛЁНОЧНЫЙ 12.1 KOHM,1/4W,1%</t>
  </si>
  <si>
    <t>МЕРА ЭЛЕКТРИЧЕСКОГО СОПРОТИВЛЕНИЯ Р310:0,001 ОМ</t>
  </si>
  <si>
    <t>O86</t>
  </si>
  <si>
    <t>FA04571</t>
  </si>
  <si>
    <t>Водометный двигатель Mercury 65ELPTO Jet мощность 90 л/сил(66.2 кВт)  раб.объём цилиндра 1385.8 см3</t>
  </si>
  <si>
    <t>МЕРА ЭЛЕКТРИЧЕСКОГО СОПРОТИВЛЕНИЯ Р310:0,01 ОМ</t>
  </si>
  <si>
    <t>Атырауская область, Махамбетский район, сельский округ Алмалы, село Береке, дачное общество Умс-99,  ч. 2, НПС «Атырау»</t>
  </si>
  <si>
    <t>Погрузчик телескопический с поворотной башней, модель 30.16К с навесным оборудованием (гос.ном. 203ЕАВ)</t>
  </si>
  <si>
    <t>FA03036</t>
  </si>
  <si>
    <t>2.</t>
  </si>
  <si>
    <t xml:space="preserve">Покупатель не имеет претензий к качеству Товара. Покупатель принял к сведению, что Погрузчик телескопический требует значительно ремонта. </t>
  </si>
  <si>
    <t>Предложение Покупателя в обязательном порядке должно включать все позиции тендера № 0210-PROC-2020. (предложения на часть позиций не будут рассматриваться )
The Buyer's offer must necessarily include all the positions of tender no. 0210-PROC-2020</t>
  </si>
  <si>
    <t>Закупка № 0210-PROC-2020 Реализация  б/у погрузчика телескопического MERLO Roto 30.16 K и аналоговых цифровых электроизмерительных приборов в ВР / Purchase № 0210-PROC-2020 Realization of a used telescopic loader MERLO Roto 30.16 K and analog digital electrical measuring instruments in the Eastern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</si>
</sst>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/>
    </xf>
    <xf numFmtId="164" fontId="20" fillId="4" borderId="1" xfId="2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13" zoomScale="55" zoomScaleNormal="55" workbookViewId="0">
      <selection activeCell="D20" sqref="D20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25" x14ac:dyDescent="0.25">
      <c r="A3" s="48" t="s">
        <v>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20.2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20.25" x14ac:dyDescent="0.25">
      <c r="A5" s="50" t="s">
        <v>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54" customHeight="1" x14ac:dyDescent="0.25">
      <c r="A6" s="51" t="s">
        <v>133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30" t="s">
        <v>7</v>
      </c>
      <c r="B8" s="30" t="s">
        <v>16</v>
      </c>
      <c r="C8" s="30" t="s">
        <v>3</v>
      </c>
      <c r="D8" s="30" t="s">
        <v>4</v>
      </c>
      <c r="E8" s="30" t="s">
        <v>1</v>
      </c>
      <c r="F8" s="30" t="s">
        <v>8</v>
      </c>
      <c r="G8" s="30" t="s">
        <v>32</v>
      </c>
      <c r="H8" s="30" t="s">
        <v>21</v>
      </c>
      <c r="I8" s="30" t="s">
        <v>26</v>
      </c>
      <c r="J8" s="30" t="s">
        <v>30</v>
      </c>
      <c r="K8" s="30" t="s">
        <v>31</v>
      </c>
      <c r="L8" s="30" t="s">
        <v>6</v>
      </c>
      <c r="M8" s="30" t="s">
        <v>17</v>
      </c>
    </row>
    <row r="9" spans="1:13" s="43" customFormat="1" ht="38.25" customHeight="1" x14ac:dyDescent="0.25">
      <c r="A9" s="34">
        <v>1</v>
      </c>
      <c r="B9" s="35" t="s">
        <v>129</v>
      </c>
      <c r="C9" s="35" t="s">
        <v>25</v>
      </c>
      <c r="D9" s="36" t="s">
        <v>128</v>
      </c>
      <c r="E9" s="37" t="s">
        <v>20</v>
      </c>
      <c r="F9" s="17">
        <v>1</v>
      </c>
      <c r="G9" s="38">
        <v>2683758</v>
      </c>
      <c r="H9" s="39">
        <f t="shared" ref="H9" si="0">G9/112*100*F9</f>
        <v>2396212.5</v>
      </c>
      <c r="I9" s="39">
        <f t="shared" ref="I9" si="1">G9*F9</f>
        <v>2683758</v>
      </c>
      <c r="J9" s="40">
        <f t="shared" ref="J9" si="2">K9*100/112</f>
        <v>0</v>
      </c>
      <c r="K9" s="41"/>
      <c r="L9" s="35" t="s">
        <v>22</v>
      </c>
      <c r="M9" s="42"/>
    </row>
    <row r="10" spans="1:13" s="46" customFormat="1" ht="33" x14ac:dyDescent="0.25">
      <c r="A10" s="34">
        <v>2</v>
      </c>
      <c r="B10" s="44" t="s">
        <v>66</v>
      </c>
      <c r="C10" s="35" t="s">
        <v>25</v>
      </c>
      <c r="D10" s="45" t="s">
        <v>40</v>
      </c>
      <c r="E10" s="37" t="s">
        <v>20</v>
      </c>
      <c r="F10" s="17">
        <v>1</v>
      </c>
      <c r="G10" s="38">
        <v>71209</v>
      </c>
      <c r="H10" s="39">
        <f t="shared" ref="H10:H20" si="3">G10/112*100*F10</f>
        <v>63579.46428571429</v>
      </c>
      <c r="I10" s="39">
        <f t="shared" ref="I10:I20" si="4">G10*F10</f>
        <v>71209</v>
      </c>
      <c r="J10" s="40">
        <f t="shared" ref="J10:J45" si="5">K10*100/112</f>
        <v>0</v>
      </c>
      <c r="K10" s="41"/>
      <c r="L10" s="35" t="s">
        <v>22</v>
      </c>
      <c r="M10" s="53" t="s">
        <v>127</v>
      </c>
    </row>
    <row r="11" spans="1:13" s="46" customFormat="1" ht="33" x14ac:dyDescent="0.25">
      <c r="A11" s="34">
        <v>3</v>
      </c>
      <c r="B11" s="44" t="s">
        <v>67</v>
      </c>
      <c r="C11" s="35" t="s">
        <v>25</v>
      </c>
      <c r="D11" s="45" t="s">
        <v>40</v>
      </c>
      <c r="E11" s="37" t="s">
        <v>20</v>
      </c>
      <c r="F11" s="17">
        <v>1</v>
      </c>
      <c r="G11" s="38">
        <v>71209</v>
      </c>
      <c r="H11" s="39">
        <f t="shared" si="3"/>
        <v>63579.46428571429</v>
      </c>
      <c r="I11" s="39">
        <f t="shared" si="4"/>
        <v>71209</v>
      </c>
      <c r="J11" s="40">
        <f t="shared" si="5"/>
        <v>0</v>
      </c>
      <c r="K11" s="41"/>
      <c r="L11" s="35" t="s">
        <v>22</v>
      </c>
      <c r="M11" s="53"/>
    </row>
    <row r="12" spans="1:13" s="46" customFormat="1" ht="33" x14ac:dyDescent="0.25">
      <c r="A12" s="34">
        <v>4</v>
      </c>
      <c r="B12" s="44" t="s">
        <v>68</v>
      </c>
      <c r="C12" s="35" t="s">
        <v>25</v>
      </c>
      <c r="D12" s="45" t="s">
        <v>40</v>
      </c>
      <c r="E12" s="37" t="s">
        <v>20</v>
      </c>
      <c r="F12" s="17">
        <v>1</v>
      </c>
      <c r="G12" s="38">
        <v>71209</v>
      </c>
      <c r="H12" s="39">
        <f t="shared" si="3"/>
        <v>63579.46428571429</v>
      </c>
      <c r="I12" s="39">
        <f t="shared" si="4"/>
        <v>71209</v>
      </c>
      <c r="J12" s="40">
        <f t="shared" si="5"/>
        <v>0</v>
      </c>
      <c r="K12" s="41"/>
      <c r="L12" s="35" t="s">
        <v>22</v>
      </c>
      <c r="M12" s="53"/>
    </row>
    <row r="13" spans="1:13" s="46" customFormat="1" ht="33" x14ac:dyDescent="0.25">
      <c r="A13" s="34">
        <v>5</v>
      </c>
      <c r="B13" s="44" t="s">
        <v>71</v>
      </c>
      <c r="C13" s="35" t="s">
        <v>25</v>
      </c>
      <c r="D13" s="45" t="s">
        <v>42</v>
      </c>
      <c r="E13" s="37" t="s">
        <v>20</v>
      </c>
      <c r="F13" s="17">
        <v>1</v>
      </c>
      <c r="G13" s="38">
        <v>18399</v>
      </c>
      <c r="H13" s="39">
        <f t="shared" si="3"/>
        <v>16427.678571428572</v>
      </c>
      <c r="I13" s="39">
        <f t="shared" si="4"/>
        <v>18399</v>
      </c>
      <c r="J13" s="40">
        <f t="shared" si="5"/>
        <v>0</v>
      </c>
      <c r="K13" s="41"/>
      <c r="L13" s="35" t="s">
        <v>22</v>
      </c>
      <c r="M13" s="53"/>
    </row>
    <row r="14" spans="1:13" s="46" customFormat="1" ht="33" x14ac:dyDescent="0.25">
      <c r="A14" s="34">
        <v>6</v>
      </c>
      <c r="B14" s="44" t="s">
        <v>72</v>
      </c>
      <c r="C14" s="35" t="s">
        <v>25</v>
      </c>
      <c r="D14" s="45" t="s">
        <v>43</v>
      </c>
      <c r="E14" s="37" t="s">
        <v>20</v>
      </c>
      <c r="F14" s="17">
        <v>1</v>
      </c>
      <c r="G14" s="38">
        <v>281781</v>
      </c>
      <c r="H14" s="39">
        <f t="shared" si="3"/>
        <v>251590.17857142858</v>
      </c>
      <c r="I14" s="39">
        <f t="shared" si="4"/>
        <v>281781</v>
      </c>
      <c r="J14" s="40">
        <f t="shared" si="5"/>
        <v>0</v>
      </c>
      <c r="K14" s="41"/>
      <c r="L14" s="35" t="s">
        <v>22</v>
      </c>
      <c r="M14" s="53"/>
    </row>
    <row r="15" spans="1:13" s="46" customFormat="1" ht="33" x14ac:dyDescent="0.25">
      <c r="A15" s="34">
        <v>7</v>
      </c>
      <c r="B15" s="44" t="s">
        <v>73</v>
      </c>
      <c r="C15" s="35" t="s">
        <v>25</v>
      </c>
      <c r="D15" s="45" t="s">
        <v>43</v>
      </c>
      <c r="E15" s="37" t="s">
        <v>20</v>
      </c>
      <c r="F15" s="17">
        <v>1</v>
      </c>
      <c r="G15" s="38">
        <v>281781</v>
      </c>
      <c r="H15" s="39">
        <f t="shared" si="3"/>
        <v>251590.17857142858</v>
      </c>
      <c r="I15" s="39">
        <f t="shared" si="4"/>
        <v>281781</v>
      </c>
      <c r="J15" s="40">
        <f t="shared" si="5"/>
        <v>0</v>
      </c>
      <c r="K15" s="41"/>
      <c r="L15" s="35" t="s">
        <v>22</v>
      </c>
      <c r="M15" s="53"/>
    </row>
    <row r="16" spans="1:13" s="46" customFormat="1" ht="33" x14ac:dyDescent="0.25">
      <c r="A16" s="34">
        <v>8</v>
      </c>
      <c r="B16" s="44" t="s">
        <v>74</v>
      </c>
      <c r="C16" s="35" t="s">
        <v>25</v>
      </c>
      <c r="D16" s="45" t="s">
        <v>44</v>
      </c>
      <c r="E16" s="37" t="s">
        <v>20</v>
      </c>
      <c r="F16" s="17">
        <v>1</v>
      </c>
      <c r="G16" s="38">
        <v>281781</v>
      </c>
      <c r="H16" s="39">
        <f t="shared" si="3"/>
        <v>251590.17857142858</v>
      </c>
      <c r="I16" s="39">
        <f t="shared" si="4"/>
        <v>281781</v>
      </c>
      <c r="J16" s="40">
        <f t="shared" si="5"/>
        <v>0</v>
      </c>
      <c r="K16" s="41"/>
      <c r="L16" s="35" t="s">
        <v>22</v>
      </c>
      <c r="M16" s="53"/>
    </row>
    <row r="17" spans="1:13" s="46" customFormat="1" ht="33" x14ac:dyDescent="0.25">
      <c r="A17" s="34">
        <v>9</v>
      </c>
      <c r="B17" s="44" t="s">
        <v>75</v>
      </c>
      <c r="C17" s="35" t="s">
        <v>25</v>
      </c>
      <c r="D17" s="45" t="s">
        <v>44</v>
      </c>
      <c r="E17" s="37" t="s">
        <v>20</v>
      </c>
      <c r="F17" s="17">
        <v>1</v>
      </c>
      <c r="G17" s="38">
        <v>281781</v>
      </c>
      <c r="H17" s="39">
        <f t="shared" si="3"/>
        <v>251590.17857142858</v>
      </c>
      <c r="I17" s="39">
        <f t="shared" si="4"/>
        <v>281781</v>
      </c>
      <c r="J17" s="40">
        <f t="shared" si="5"/>
        <v>0</v>
      </c>
      <c r="K17" s="41"/>
      <c r="L17" s="35" t="s">
        <v>22</v>
      </c>
      <c r="M17" s="53"/>
    </row>
    <row r="18" spans="1:13" s="46" customFormat="1" ht="33" x14ac:dyDescent="0.25">
      <c r="A18" s="34">
        <v>10</v>
      </c>
      <c r="B18" s="44" t="s">
        <v>79</v>
      </c>
      <c r="C18" s="35" t="s">
        <v>25</v>
      </c>
      <c r="D18" s="45" t="s">
        <v>48</v>
      </c>
      <c r="E18" s="37" t="s">
        <v>20</v>
      </c>
      <c r="F18" s="17">
        <v>1</v>
      </c>
      <c r="G18" s="38">
        <v>7629</v>
      </c>
      <c r="H18" s="39">
        <f t="shared" si="3"/>
        <v>6811.6071428571431</v>
      </c>
      <c r="I18" s="39">
        <f t="shared" si="4"/>
        <v>7629</v>
      </c>
      <c r="J18" s="40">
        <f t="shared" si="5"/>
        <v>0</v>
      </c>
      <c r="K18" s="41"/>
      <c r="L18" s="35" t="s">
        <v>22</v>
      </c>
      <c r="M18" s="53"/>
    </row>
    <row r="19" spans="1:13" s="46" customFormat="1" ht="33" x14ac:dyDescent="0.25">
      <c r="A19" s="34">
        <v>11</v>
      </c>
      <c r="B19" s="44" t="s">
        <v>81</v>
      </c>
      <c r="C19" s="35" t="s">
        <v>25</v>
      </c>
      <c r="D19" s="45" t="s">
        <v>50</v>
      </c>
      <c r="E19" s="37" t="s">
        <v>20</v>
      </c>
      <c r="F19" s="17">
        <v>1</v>
      </c>
      <c r="G19" s="38">
        <v>281781</v>
      </c>
      <c r="H19" s="39">
        <f t="shared" si="3"/>
        <v>251590.17857142858</v>
      </c>
      <c r="I19" s="39">
        <f t="shared" si="4"/>
        <v>281781</v>
      </c>
      <c r="J19" s="40">
        <f t="shared" si="5"/>
        <v>0</v>
      </c>
      <c r="K19" s="41"/>
      <c r="L19" s="35" t="s">
        <v>22</v>
      </c>
      <c r="M19" s="53"/>
    </row>
    <row r="20" spans="1:13" s="46" customFormat="1" ht="33" x14ac:dyDescent="0.25">
      <c r="A20" s="34">
        <v>12</v>
      </c>
      <c r="B20" s="44" t="s">
        <v>82</v>
      </c>
      <c r="C20" s="35" t="s">
        <v>25</v>
      </c>
      <c r="D20" s="45" t="s">
        <v>50</v>
      </c>
      <c r="E20" s="37" t="s">
        <v>20</v>
      </c>
      <c r="F20" s="17">
        <v>1</v>
      </c>
      <c r="G20" s="38">
        <v>281781</v>
      </c>
      <c r="H20" s="39">
        <f t="shared" si="3"/>
        <v>251590.17857142858</v>
      </c>
      <c r="I20" s="39">
        <f t="shared" si="4"/>
        <v>281781</v>
      </c>
      <c r="J20" s="40">
        <f t="shared" si="5"/>
        <v>0</v>
      </c>
      <c r="K20" s="41"/>
      <c r="L20" s="35" t="s">
        <v>22</v>
      </c>
      <c r="M20" s="53"/>
    </row>
    <row r="21" spans="1:13" s="46" customFormat="1" ht="36" customHeight="1" x14ac:dyDescent="0.25">
      <c r="A21" s="34">
        <v>13</v>
      </c>
      <c r="B21" s="44" t="s">
        <v>124</v>
      </c>
      <c r="C21" s="35" t="s">
        <v>25</v>
      </c>
      <c r="D21" s="45" t="s">
        <v>125</v>
      </c>
      <c r="E21" s="37" t="s">
        <v>20</v>
      </c>
      <c r="F21" s="17">
        <v>1</v>
      </c>
      <c r="G21" s="38">
        <v>92559</v>
      </c>
      <c r="H21" s="39">
        <f>G21/112*100*F21</f>
        <v>82641.96428571429</v>
      </c>
      <c r="I21" s="39">
        <f>G21*F21</f>
        <v>92559</v>
      </c>
      <c r="J21" s="40">
        <f t="shared" si="5"/>
        <v>0</v>
      </c>
      <c r="K21" s="41"/>
      <c r="L21" s="35" t="s">
        <v>22</v>
      </c>
      <c r="M21" s="53"/>
    </row>
    <row r="22" spans="1:13" s="46" customFormat="1" ht="35.25" customHeight="1" x14ac:dyDescent="0.25">
      <c r="A22" s="34">
        <v>14</v>
      </c>
      <c r="B22" s="44">
        <v>1016687</v>
      </c>
      <c r="C22" s="35" t="s">
        <v>25</v>
      </c>
      <c r="D22" s="45" t="s">
        <v>100</v>
      </c>
      <c r="E22" s="37" t="s">
        <v>20</v>
      </c>
      <c r="F22" s="17">
        <v>1</v>
      </c>
      <c r="G22" s="38">
        <v>350</v>
      </c>
      <c r="H22" s="39">
        <f t="shared" ref="H22:H45" si="6">G22/112*100*F22</f>
        <v>312.5</v>
      </c>
      <c r="I22" s="39">
        <f t="shared" ref="I22:I45" si="7">G22*F22</f>
        <v>350</v>
      </c>
      <c r="J22" s="40">
        <f t="shared" si="5"/>
        <v>0</v>
      </c>
      <c r="K22" s="41"/>
      <c r="L22" s="35" t="s">
        <v>22</v>
      </c>
      <c r="M22" s="53"/>
    </row>
    <row r="23" spans="1:13" s="46" customFormat="1" ht="35.25" customHeight="1" x14ac:dyDescent="0.25">
      <c r="A23" s="34">
        <v>15</v>
      </c>
      <c r="B23" s="44">
        <v>1016729</v>
      </c>
      <c r="C23" s="35" t="s">
        <v>25</v>
      </c>
      <c r="D23" s="45" t="s">
        <v>101</v>
      </c>
      <c r="E23" s="37" t="s">
        <v>20</v>
      </c>
      <c r="F23" s="17">
        <v>5</v>
      </c>
      <c r="G23" s="38">
        <v>457</v>
      </c>
      <c r="H23" s="39">
        <f t="shared" si="6"/>
        <v>2040.1785714285716</v>
      </c>
      <c r="I23" s="39">
        <f t="shared" si="7"/>
        <v>2285</v>
      </c>
      <c r="J23" s="40">
        <f t="shared" si="5"/>
        <v>0</v>
      </c>
      <c r="K23" s="41"/>
      <c r="L23" s="35" t="s">
        <v>22</v>
      </c>
      <c r="M23" s="53"/>
    </row>
    <row r="24" spans="1:13" s="46" customFormat="1" ht="35.25" customHeight="1" x14ac:dyDescent="0.25">
      <c r="A24" s="34">
        <v>16</v>
      </c>
      <c r="B24" s="44">
        <v>1016647</v>
      </c>
      <c r="C24" s="35" t="s">
        <v>25</v>
      </c>
      <c r="D24" s="45" t="s">
        <v>102</v>
      </c>
      <c r="E24" s="37" t="s">
        <v>20</v>
      </c>
      <c r="F24" s="17">
        <v>1</v>
      </c>
      <c r="G24" s="38">
        <v>350</v>
      </c>
      <c r="H24" s="39">
        <f t="shared" si="6"/>
        <v>312.5</v>
      </c>
      <c r="I24" s="39">
        <f t="shared" si="7"/>
        <v>350</v>
      </c>
      <c r="J24" s="40">
        <f t="shared" si="5"/>
        <v>0</v>
      </c>
      <c r="K24" s="41"/>
      <c r="L24" s="35" t="s">
        <v>22</v>
      </c>
      <c r="M24" s="53"/>
    </row>
    <row r="25" spans="1:13" s="46" customFormat="1" ht="35.25" customHeight="1" x14ac:dyDescent="0.25">
      <c r="A25" s="34">
        <v>17</v>
      </c>
      <c r="B25" s="44">
        <v>1000288</v>
      </c>
      <c r="C25" s="35" t="s">
        <v>25</v>
      </c>
      <c r="D25" s="45" t="s">
        <v>103</v>
      </c>
      <c r="E25" s="37" t="s">
        <v>20</v>
      </c>
      <c r="F25" s="17">
        <v>2</v>
      </c>
      <c r="G25" s="38">
        <v>220</v>
      </c>
      <c r="H25" s="39">
        <f t="shared" si="6"/>
        <v>392.85714285714283</v>
      </c>
      <c r="I25" s="39">
        <f t="shared" si="7"/>
        <v>440</v>
      </c>
      <c r="J25" s="40">
        <f t="shared" si="5"/>
        <v>0</v>
      </c>
      <c r="K25" s="41"/>
      <c r="L25" s="35" t="s">
        <v>22</v>
      </c>
      <c r="M25" s="53"/>
    </row>
    <row r="26" spans="1:13" s="46" customFormat="1" ht="35.25" customHeight="1" x14ac:dyDescent="0.25">
      <c r="A26" s="34">
        <v>18</v>
      </c>
      <c r="B26" s="44">
        <v>1010523</v>
      </c>
      <c r="C26" s="35" t="s">
        <v>25</v>
      </c>
      <c r="D26" s="45" t="s">
        <v>104</v>
      </c>
      <c r="E26" s="37" t="s">
        <v>20</v>
      </c>
      <c r="F26" s="17">
        <v>2</v>
      </c>
      <c r="G26" s="38">
        <v>302</v>
      </c>
      <c r="H26" s="39">
        <f t="shared" si="6"/>
        <v>539.28571428571433</v>
      </c>
      <c r="I26" s="39">
        <f t="shared" si="7"/>
        <v>604</v>
      </c>
      <c r="J26" s="40">
        <f t="shared" si="5"/>
        <v>0</v>
      </c>
      <c r="K26" s="41"/>
      <c r="L26" s="35" t="s">
        <v>22</v>
      </c>
      <c r="M26" s="53"/>
    </row>
    <row r="27" spans="1:13" s="46" customFormat="1" ht="35.25" customHeight="1" x14ac:dyDescent="0.25">
      <c r="A27" s="34">
        <v>19</v>
      </c>
      <c r="B27" s="44">
        <v>1013436</v>
      </c>
      <c r="C27" s="35" t="s">
        <v>25</v>
      </c>
      <c r="D27" s="45" t="s">
        <v>105</v>
      </c>
      <c r="E27" s="37" t="s">
        <v>20</v>
      </c>
      <c r="F27" s="17">
        <v>1</v>
      </c>
      <c r="G27" s="38">
        <v>128</v>
      </c>
      <c r="H27" s="39">
        <f t="shared" si="6"/>
        <v>114.28571428571428</v>
      </c>
      <c r="I27" s="39">
        <f t="shared" si="7"/>
        <v>128</v>
      </c>
      <c r="J27" s="40">
        <f t="shared" si="5"/>
        <v>0</v>
      </c>
      <c r="K27" s="41"/>
      <c r="L27" s="35" t="s">
        <v>22</v>
      </c>
      <c r="M27" s="53"/>
    </row>
    <row r="28" spans="1:13" s="46" customFormat="1" ht="35.25" customHeight="1" x14ac:dyDescent="0.25">
      <c r="A28" s="34">
        <v>20</v>
      </c>
      <c r="B28" s="44">
        <v>1006057</v>
      </c>
      <c r="C28" s="35" t="s">
        <v>25</v>
      </c>
      <c r="D28" s="45" t="s">
        <v>106</v>
      </c>
      <c r="E28" s="37" t="s">
        <v>20</v>
      </c>
      <c r="F28" s="17">
        <v>3</v>
      </c>
      <c r="G28" s="38">
        <v>364</v>
      </c>
      <c r="H28" s="39">
        <f t="shared" si="6"/>
        <v>975</v>
      </c>
      <c r="I28" s="39">
        <f t="shared" si="7"/>
        <v>1092</v>
      </c>
      <c r="J28" s="40">
        <f t="shared" si="5"/>
        <v>0</v>
      </c>
      <c r="K28" s="41"/>
      <c r="L28" s="35" t="s">
        <v>22</v>
      </c>
      <c r="M28" s="53"/>
    </row>
    <row r="29" spans="1:13" s="46" customFormat="1" ht="35.25" customHeight="1" x14ac:dyDescent="0.25">
      <c r="A29" s="34">
        <v>21</v>
      </c>
      <c r="B29" s="44">
        <v>1013412</v>
      </c>
      <c r="C29" s="35" t="s">
        <v>25</v>
      </c>
      <c r="D29" s="45" t="s">
        <v>107</v>
      </c>
      <c r="E29" s="37" t="s">
        <v>20</v>
      </c>
      <c r="F29" s="17">
        <v>2</v>
      </c>
      <c r="G29" s="38">
        <v>7022</v>
      </c>
      <c r="H29" s="39">
        <f t="shared" si="6"/>
        <v>12539.285714285714</v>
      </c>
      <c r="I29" s="39">
        <f t="shared" si="7"/>
        <v>14044</v>
      </c>
      <c r="J29" s="40">
        <f t="shared" si="5"/>
        <v>0</v>
      </c>
      <c r="K29" s="41"/>
      <c r="L29" s="35" t="s">
        <v>22</v>
      </c>
      <c r="M29" s="53"/>
    </row>
    <row r="30" spans="1:13" s="46" customFormat="1" ht="35.25" customHeight="1" x14ac:dyDescent="0.25">
      <c r="A30" s="34">
        <v>22</v>
      </c>
      <c r="B30" s="44">
        <v>1016225</v>
      </c>
      <c r="C30" s="35" t="s">
        <v>25</v>
      </c>
      <c r="D30" s="45" t="s">
        <v>108</v>
      </c>
      <c r="E30" s="37" t="s">
        <v>20</v>
      </c>
      <c r="F30" s="17">
        <v>2</v>
      </c>
      <c r="G30" s="38">
        <v>310</v>
      </c>
      <c r="H30" s="39">
        <f t="shared" si="6"/>
        <v>553.57142857142856</v>
      </c>
      <c r="I30" s="39">
        <f t="shared" si="7"/>
        <v>620</v>
      </c>
      <c r="J30" s="40">
        <f t="shared" si="5"/>
        <v>0</v>
      </c>
      <c r="K30" s="41"/>
      <c r="L30" s="35" t="s">
        <v>22</v>
      </c>
      <c r="M30" s="53"/>
    </row>
    <row r="31" spans="1:13" s="46" customFormat="1" ht="35.25" customHeight="1" x14ac:dyDescent="0.25">
      <c r="A31" s="34">
        <v>23</v>
      </c>
      <c r="B31" s="44">
        <v>1016683</v>
      </c>
      <c r="C31" s="35" t="s">
        <v>25</v>
      </c>
      <c r="D31" s="45" t="s">
        <v>109</v>
      </c>
      <c r="E31" s="37" t="s">
        <v>20</v>
      </c>
      <c r="F31" s="17">
        <v>1</v>
      </c>
      <c r="G31" s="38">
        <v>280</v>
      </c>
      <c r="H31" s="39">
        <f t="shared" si="6"/>
        <v>250</v>
      </c>
      <c r="I31" s="39">
        <f t="shared" si="7"/>
        <v>280</v>
      </c>
      <c r="J31" s="40">
        <f t="shared" si="5"/>
        <v>0</v>
      </c>
      <c r="K31" s="41"/>
      <c r="L31" s="35" t="s">
        <v>22</v>
      </c>
      <c r="M31" s="53"/>
    </row>
    <row r="32" spans="1:13" s="46" customFormat="1" ht="35.25" customHeight="1" x14ac:dyDescent="0.25">
      <c r="A32" s="34">
        <v>24</v>
      </c>
      <c r="B32" s="44">
        <v>1016652</v>
      </c>
      <c r="C32" s="35" t="s">
        <v>25</v>
      </c>
      <c r="D32" s="45" t="s">
        <v>110</v>
      </c>
      <c r="E32" s="37" t="s">
        <v>20</v>
      </c>
      <c r="F32" s="17">
        <v>1</v>
      </c>
      <c r="G32" s="38">
        <v>350</v>
      </c>
      <c r="H32" s="39">
        <f t="shared" si="6"/>
        <v>312.5</v>
      </c>
      <c r="I32" s="39">
        <f t="shared" si="7"/>
        <v>350</v>
      </c>
      <c r="J32" s="40">
        <f t="shared" si="5"/>
        <v>0</v>
      </c>
      <c r="K32" s="41"/>
      <c r="L32" s="35" t="s">
        <v>22</v>
      </c>
      <c r="M32" s="53"/>
    </row>
    <row r="33" spans="1:13" s="46" customFormat="1" ht="35.25" customHeight="1" x14ac:dyDescent="0.25">
      <c r="A33" s="34">
        <v>25</v>
      </c>
      <c r="B33" s="44">
        <v>1016579</v>
      </c>
      <c r="C33" s="35" t="s">
        <v>25</v>
      </c>
      <c r="D33" s="45" t="s">
        <v>111</v>
      </c>
      <c r="E33" s="37" t="s">
        <v>20</v>
      </c>
      <c r="F33" s="17">
        <v>1</v>
      </c>
      <c r="G33" s="38">
        <v>1</v>
      </c>
      <c r="H33" s="39">
        <f t="shared" si="6"/>
        <v>0.89285714285714279</v>
      </c>
      <c r="I33" s="39">
        <f t="shared" si="7"/>
        <v>1</v>
      </c>
      <c r="J33" s="40">
        <f t="shared" si="5"/>
        <v>0</v>
      </c>
      <c r="K33" s="41"/>
      <c r="L33" s="35" t="s">
        <v>22</v>
      </c>
      <c r="M33" s="53"/>
    </row>
    <row r="34" spans="1:13" s="46" customFormat="1" ht="35.25" customHeight="1" x14ac:dyDescent="0.25">
      <c r="A34" s="34">
        <v>26</v>
      </c>
      <c r="B34" s="44">
        <v>1016682</v>
      </c>
      <c r="C34" s="35" t="s">
        <v>25</v>
      </c>
      <c r="D34" s="45" t="s">
        <v>112</v>
      </c>
      <c r="E34" s="37" t="s">
        <v>20</v>
      </c>
      <c r="F34" s="17">
        <v>1</v>
      </c>
      <c r="G34" s="38">
        <v>350</v>
      </c>
      <c r="H34" s="39">
        <f t="shared" si="6"/>
        <v>312.5</v>
      </c>
      <c r="I34" s="39">
        <f t="shared" si="7"/>
        <v>350</v>
      </c>
      <c r="J34" s="40">
        <f t="shared" si="5"/>
        <v>0</v>
      </c>
      <c r="K34" s="41"/>
      <c r="L34" s="35" t="s">
        <v>22</v>
      </c>
      <c r="M34" s="53"/>
    </row>
    <row r="35" spans="1:13" s="46" customFormat="1" ht="35.25" customHeight="1" x14ac:dyDescent="0.25">
      <c r="A35" s="34">
        <v>27</v>
      </c>
      <c r="B35" s="44">
        <v>1016224</v>
      </c>
      <c r="C35" s="35" t="s">
        <v>25</v>
      </c>
      <c r="D35" s="45" t="s">
        <v>113</v>
      </c>
      <c r="E35" s="37" t="s">
        <v>20</v>
      </c>
      <c r="F35" s="17">
        <v>2</v>
      </c>
      <c r="G35" s="38">
        <v>284</v>
      </c>
      <c r="H35" s="39">
        <f t="shared" si="6"/>
        <v>507.14285714285711</v>
      </c>
      <c r="I35" s="39">
        <f t="shared" si="7"/>
        <v>568</v>
      </c>
      <c r="J35" s="40">
        <f t="shared" si="5"/>
        <v>0</v>
      </c>
      <c r="K35" s="41"/>
      <c r="L35" s="35" t="s">
        <v>22</v>
      </c>
      <c r="M35" s="53"/>
    </row>
    <row r="36" spans="1:13" s="46" customFormat="1" ht="35.25" customHeight="1" x14ac:dyDescent="0.25">
      <c r="A36" s="34">
        <v>28</v>
      </c>
      <c r="B36" s="44">
        <v>1006437</v>
      </c>
      <c r="C36" s="35" t="s">
        <v>25</v>
      </c>
      <c r="D36" s="45" t="s">
        <v>114</v>
      </c>
      <c r="E36" s="37" t="s">
        <v>20</v>
      </c>
      <c r="F36" s="17">
        <v>2</v>
      </c>
      <c r="G36" s="38">
        <v>320</v>
      </c>
      <c r="H36" s="39">
        <f t="shared" si="6"/>
        <v>571.42857142857144</v>
      </c>
      <c r="I36" s="39">
        <f t="shared" si="7"/>
        <v>640</v>
      </c>
      <c r="J36" s="40">
        <f t="shared" si="5"/>
        <v>0</v>
      </c>
      <c r="K36" s="41"/>
      <c r="L36" s="35" t="s">
        <v>22</v>
      </c>
      <c r="M36" s="53"/>
    </row>
    <row r="37" spans="1:13" s="46" customFormat="1" ht="35.25" customHeight="1" x14ac:dyDescent="0.25">
      <c r="A37" s="34">
        <v>29</v>
      </c>
      <c r="B37" s="44">
        <v>1013456</v>
      </c>
      <c r="C37" s="35" t="s">
        <v>25</v>
      </c>
      <c r="D37" s="45" t="s">
        <v>115</v>
      </c>
      <c r="E37" s="37" t="s">
        <v>20</v>
      </c>
      <c r="F37" s="17">
        <v>1</v>
      </c>
      <c r="G37" s="38">
        <v>481</v>
      </c>
      <c r="H37" s="39">
        <f t="shared" si="6"/>
        <v>429.46428571428567</v>
      </c>
      <c r="I37" s="39">
        <f t="shared" si="7"/>
        <v>481</v>
      </c>
      <c r="J37" s="40">
        <f t="shared" si="5"/>
        <v>0</v>
      </c>
      <c r="K37" s="41"/>
      <c r="L37" s="35" t="s">
        <v>22</v>
      </c>
      <c r="M37" s="53"/>
    </row>
    <row r="38" spans="1:13" s="46" customFormat="1" ht="35.25" customHeight="1" x14ac:dyDescent="0.25">
      <c r="A38" s="34">
        <v>30</v>
      </c>
      <c r="B38" s="44" t="s">
        <v>123</v>
      </c>
      <c r="C38" s="35" t="s">
        <v>25</v>
      </c>
      <c r="D38" s="45" t="s">
        <v>116</v>
      </c>
      <c r="E38" s="37" t="s">
        <v>20</v>
      </c>
      <c r="F38" s="17">
        <v>1</v>
      </c>
      <c r="G38" s="38">
        <v>740</v>
      </c>
      <c r="H38" s="39">
        <f t="shared" si="6"/>
        <v>660.71428571428567</v>
      </c>
      <c r="I38" s="39">
        <f t="shared" si="7"/>
        <v>740</v>
      </c>
      <c r="J38" s="40">
        <f t="shared" si="5"/>
        <v>0</v>
      </c>
      <c r="K38" s="41"/>
      <c r="L38" s="35" t="s">
        <v>22</v>
      </c>
      <c r="M38" s="53"/>
    </row>
    <row r="39" spans="1:13" s="46" customFormat="1" ht="35.25" customHeight="1" x14ac:dyDescent="0.25">
      <c r="A39" s="34">
        <v>31</v>
      </c>
      <c r="B39" s="44">
        <v>1016686</v>
      </c>
      <c r="C39" s="35" t="s">
        <v>25</v>
      </c>
      <c r="D39" s="45" t="s">
        <v>117</v>
      </c>
      <c r="E39" s="37" t="s">
        <v>20</v>
      </c>
      <c r="F39" s="17">
        <v>1</v>
      </c>
      <c r="G39" s="38">
        <v>350</v>
      </c>
      <c r="H39" s="39">
        <f t="shared" si="6"/>
        <v>312.5</v>
      </c>
      <c r="I39" s="39">
        <f t="shared" si="7"/>
        <v>350</v>
      </c>
      <c r="J39" s="40">
        <f t="shared" si="5"/>
        <v>0</v>
      </c>
      <c r="K39" s="41"/>
      <c r="L39" s="35" t="s">
        <v>22</v>
      </c>
      <c r="M39" s="53"/>
    </row>
    <row r="40" spans="1:13" s="46" customFormat="1" ht="35.25" customHeight="1" x14ac:dyDescent="0.25">
      <c r="A40" s="34">
        <v>32</v>
      </c>
      <c r="B40" s="44">
        <v>1016553</v>
      </c>
      <c r="C40" s="35" t="s">
        <v>25</v>
      </c>
      <c r="D40" s="45" t="s">
        <v>118</v>
      </c>
      <c r="E40" s="37" t="s">
        <v>20</v>
      </c>
      <c r="F40" s="17">
        <v>3</v>
      </c>
      <c r="G40" s="38">
        <v>3594</v>
      </c>
      <c r="H40" s="39">
        <f t="shared" si="6"/>
        <v>9626.7857142857138</v>
      </c>
      <c r="I40" s="39">
        <f t="shared" si="7"/>
        <v>10782</v>
      </c>
      <c r="J40" s="40">
        <f t="shared" si="5"/>
        <v>0</v>
      </c>
      <c r="K40" s="41"/>
      <c r="L40" s="35" t="s">
        <v>22</v>
      </c>
      <c r="M40" s="53"/>
    </row>
    <row r="41" spans="1:13" s="46" customFormat="1" ht="35.25" customHeight="1" x14ac:dyDescent="0.25">
      <c r="A41" s="34">
        <v>33</v>
      </c>
      <c r="B41" s="44">
        <v>1013434</v>
      </c>
      <c r="C41" s="35" t="s">
        <v>25</v>
      </c>
      <c r="D41" s="45" t="s">
        <v>119</v>
      </c>
      <c r="E41" s="37" t="s">
        <v>20</v>
      </c>
      <c r="F41" s="17">
        <v>1</v>
      </c>
      <c r="G41" s="38">
        <v>38</v>
      </c>
      <c r="H41" s="39">
        <f t="shared" si="6"/>
        <v>33.928571428571431</v>
      </c>
      <c r="I41" s="39">
        <f t="shared" si="7"/>
        <v>38</v>
      </c>
      <c r="J41" s="40">
        <f t="shared" si="5"/>
        <v>0</v>
      </c>
      <c r="K41" s="41"/>
      <c r="L41" s="35" t="s">
        <v>22</v>
      </c>
      <c r="M41" s="53"/>
    </row>
    <row r="42" spans="1:13" s="46" customFormat="1" ht="35.25" customHeight="1" x14ac:dyDescent="0.25">
      <c r="A42" s="34">
        <v>34</v>
      </c>
      <c r="B42" s="44">
        <v>1016685</v>
      </c>
      <c r="C42" s="35" t="s">
        <v>25</v>
      </c>
      <c r="D42" s="45" t="s">
        <v>120</v>
      </c>
      <c r="E42" s="37" t="s">
        <v>20</v>
      </c>
      <c r="F42" s="17">
        <v>1</v>
      </c>
      <c r="G42" s="38">
        <v>350</v>
      </c>
      <c r="H42" s="39">
        <f t="shared" si="6"/>
        <v>312.5</v>
      </c>
      <c r="I42" s="39">
        <f t="shared" si="7"/>
        <v>350</v>
      </c>
      <c r="J42" s="40">
        <f t="shared" si="5"/>
        <v>0</v>
      </c>
      <c r="K42" s="41"/>
      <c r="L42" s="35" t="s">
        <v>22</v>
      </c>
      <c r="M42" s="53"/>
    </row>
    <row r="43" spans="1:13" s="46" customFormat="1" ht="35.25" customHeight="1" x14ac:dyDescent="0.25">
      <c r="A43" s="34">
        <v>35</v>
      </c>
      <c r="B43" s="44">
        <v>1016580</v>
      </c>
      <c r="C43" s="35" t="s">
        <v>25</v>
      </c>
      <c r="D43" s="45" t="s">
        <v>121</v>
      </c>
      <c r="E43" s="37" t="s">
        <v>20</v>
      </c>
      <c r="F43" s="17">
        <v>1</v>
      </c>
      <c r="G43" s="38">
        <v>106</v>
      </c>
      <c r="H43" s="39">
        <f t="shared" si="6"/>
        <v>94.642857142857139</v>
      </c>
      <c r="I43" s="39">
        <f t="shared" si="7"/>
        <v>106</v>
      </c>
      <c r="J43" s="40">
        <f t="shared" si="5"/>
        <v>0</v>
      </c>
      <c r="K43" s="41"/>
      <c r="L43" s="35" t="s">
        <v>22</v>
      </c>
      <c r="M43" s="53"/>
    </row>
    <row r="44" spans="1:13" s="46" customFormat="1" ht="35.25" customHeight="1" x14ac:dyDescent="0.25">
      <c r="A44" s="34">
        <v>36</v>
      </c>
      <c r="B44" s="44">
        <v>1016645</v>
      </c>
      <c r="C44" s="35" t="s">
        <v>25</v>
      </c>
      <c r="D44" s="45" t="s">
        <v>122</v>
      </c>
      <c r="E44" s="37" t="s">
        <v>20</v>
      </c>
      <c r="F44" s="17">
        <v>2</v>
      </c>
      <c r="G44" s="38">
        <v>350</v>
      </c>
      <c r="H44" s="39">
        <f t="shared" si="6"/>
        <v>625</v>
      </c>
      <c r="I44" s="39">
        <f t="shared" si="7"/>
        <v>700</v>
      </c>
      <c r="J44" s="40">
        <f t="shared" si="5"/>
        <v>0</v>
      </c>
      <c r="K44" s="41"/>
      <c r="L44" s="35" t="s">
        <v>22</v>
      </c>
      <c r="M44" s="53"/>
    </row>
    <row r="45" spans="1:13" s="46" customFormat="1" ht="35.25" customHeight="1" x14ac:dyDescent="0.25">
      <c r="A45" s="34">
        <v>37</v>
      </c>
      <c r="B45" s="44">
        <v>1016646</v>
      </c>
      <c r="C45" s="35" t="s">
        <v>25</v>
      </c>
      <c r="D45" s="45" t="s">
        <v>126</v>
      </c>
      <c r="E45" s="37" t="s">
        <v>20</v>
      </c>
      <c r="F45" s="17">
        <v>1</v>
      </c>
      <c r="G45" s="38">
        <v>350</v>
      </c>
      <c r="H45" s="39">
        <f t="shared" si="6"/>
        <v>312.5</v>
      </c>
      <c r="I45" s="39">
        <f t="shared" si="7"/>
        <v>350</v>
      </c>
      <c r="J45" s="40">
        <f t="shared" si="5"/>
        <v>0</v>
      </c>
      <c r="K45" s="41"/>
      <c r="L45" s="35" t="s">
        <v>22</v>
      </c>
      <c r="M45" s="53"/>
    </row>
    <row r="46" spans="1:13" ht="30" customHeight="1" x14ac:dyDescent="0.25">
      <c r="A46" s="55" t="s">
        <v>9</v>
      </c>
      <c r="B46" s="55"/>
      <c r="C46" s="55"/>
      <c r="D46" s="55"/>
      <c r="E46" s="55"/>
      <c r="F46" s="55"/>
      <c r="G46" s="33"/>
      <c r="H46" s="23">
        <f>SUM(H9:H45)</f>
        <v>4234515.1785714272</v>
      </c>
      <c r="I46" s="23">
        <f>SUM(I9:I45)</f>
        <v>4742657</v>
      </c>
      <c r="J46" s="24">
        <f>SUM(J10:J20)</f>
        <v>0</v>
      </c>
      <c r="K46" s="25">
        <f>SUM(K10:K45)</f>
        <v>0</v>
      </c>
      <c r="L46" s="30" t="s">
        <v>22</v>
      </c>
      <c r="M46" s="54"/>
    </row>
    <row r="47" spans="1:13" ht="51.75" customHeight="1" x14ac:dyDescent="0.25">
      <c r="A47" s="2"/>
      <c r="B47" s="1"/>
      <c r="C47" s="1"/>
      <c r="D47" s="1"/>
      <c r="E47" s="1"/>
      <c r="F47" s="1"/>
      <c r="G47" s="1"/>
      <c r="H47" s="1"/>
      <c r="I47" s="1"/>
    </row>
    <row r="48" spans="1:13" ht="20.25" customHeight="1" x14ac:dyDescent="0.3">
      <c r="A48" s="52" t="s">
        <v>18</v>
      </c>
      <c r="B48" s="52"/>
      <c r="C48" s="52"/>
      <c r="D48" s="52"/>
      <c r="E48" s="56">
        <f>J46</f>
        <v>0</v>
      </c>
      <c r="F48" s="56"/>
      <c r="G48" s="20"/>
      <c r="H48" s="10"/>
      <c r="I48" s="10"/>
      <c r="J48" s="13"/>
      <c r="K48" s="13"/>
      <c r="L48" s="13"/>
      <c r="M48" s="13"/>
    </row>
    <row r="49" spans="1:13" ht="20.25" customHeight="1" x14ac:dyDescent="0.3">
      <c r="A49" s="52" t="s">
        <v>23</v>
      </c>
      <c r="B49" s="52"/>
      <c r="C49" s="52"/>
      <c r="D49" s="52"/>
      <c r="E49" s="56">
        <f>K46-J46</f>
        <v>0</v>
      </c>
      <c r="F49" s="56"/>
      <c r="G49" s="20"/>
      <c r="H49" s="10"/>
      <c r="I49" s="10"/>
      <c r="J49" s="13"/>
      <c r="K49" s="13"/>
      <c r="L49" s="13"/>
      <c r="M49" s="13"/>
    </row>
    <row r="50" spans="1:13" ht="47.25" customHeight="1" x14ac:dyDescent="0.25">
      <c r="A50" s="57" t="s">
        <v>24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20.25" x14ac:dyDescent="0.3">
      <c r="A51" s="4" t="s">
        <v>15</v>
      </c>
      <c r="B51" s="10"/>
      <c r="C51" s="10"/>
      <c r="D51" s="10"/>
      <c r="E51" s="10"/>
      <c r="F51" s="10"/>
      <c r="G51" s="10"/>
      <c r="H51" s="10"/>
      <c r="I51" s="10"/>
      <c r="J51" s="13"/>
      <c r="K51" s="13"/>
      <c r="L51" s="13"/>
      <c r="M51" s="13"/>
    </row>
    <row r="52" spans="1:13" ht="20.25" x14ac:dyDescent="0.3">
      <c r="A52" s="4" t="s">
        <v>10</v>
      </c>
      <c r="B52" s="10"/>
      <c r="C52" s="10"/>
      <c r="D52" s="10"/>
      <c r="E52" s="10"/>
      <c r="F52" s="10"/>
      <c r="G52" s="10"/>
      <c r="H52" s="10"/>
      <c r="I52" s="10"/>
      <c r="J52" s="13"/>
      <c r="K52" s="13"/>
      <c r="L52" s="13"/>
      <c r="M52" s="13"/>
    </row>
    <row r="53" spans="1:13" ht="20.25" x14ac:dyDescent="0.3">
      <c r="A53" s="4"/>
      <c r="B53" s="10" t="s">
        <v>11</v>
      </c>
      <c r="C53" s="10"/>
      <c r="D53" s="10"/>
      <c r="E53" s="10"/>
      <c r="F53" s="10"/>
      <c r="G53" s="10"/>
      <c r="H53" s="10"/>
      <c r="I53" s="10"/>
      <c r="J53" s="13"/>
      <c r="K53" s="13"/>
      <c r="L53" s="13"/>
      <c r="M53" s="13"/>
    </row>
    <row r="54" spans="1:13" ht="36.75" customHeight="1" x14ac:dyDescent="0.35">
      <c r="A54" s="18" t="s">
        <v>27</v>
      </c>
      <c r="B54" s="47" t="s">
        <v>131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ht="57" customHeight="1" x14ac:dyDescent="0.35">
      <c r="A55" s="18" t="s">
        <v>130</v>
      </c>
      <c r="B55" s="60" t="s">
        <v>132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</row>
    <row r="56" spans="1:13" ht="20.25" customHeight="1" x14ac:dyDescent="0.25">
      <c r="A56" s="61" t="s">
        <v>28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13" ht="42.6" customHeight="1" x14ac:dyDescent="0.25">
      <c r="A57" s="61" t="s">
        <v>29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3" ht="20.25" x14ac:dyDescent="0.25">
      <c r="A58" s="3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1" thickBot="1" x14ac:dyDescent="0.3">
      <c r="A59" s="62"/>
      <c r="B59" s="62"/>
      <c r="C59" s="62"/>
      <c r="D59" s="62"/>
      <c r="E59" s="4"/>
      <c r="F59" s="4"/>
      <c r="G59" s="4"/>
      <c r="H59" s="4"/>
      <c r="I59" s="4"/>
      <c r="J59" s="58"/>
      <c r="K59" s="58"/>
      <c r="L59" s="58"/>
      <c r="M59" s="58"/>
    </row>
    <row r="60" spans="1:13" ht="20.25" customHeight="1" x14ac:dyDescent="0.25">
      <c r="A60" s="63" t="s">
        <v>12</v>
      </c>
      <c r="B60" s="63"/>
      <c r="C60" s="63"/>
      <c r="D60" s="63"/>
      <c r="E60" s="4"/>
      <c r="F60" s="4"/>
      <c r="G60" s="4"/>
      <c r="H60" s="4"/>
      <c r="I60" s="4"/>
      <c r="J60" s="59"/>
      <c r="K60" s="59"/>
      <c r="L60" s="59"/>
      <c r="M60" s="59"/>
    </row>
    <row r="61" spans="1:13" ht="20.25" x14ac:dyDescent="0.25">
      <c r="A61" s="3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32"/>
      <c r="B62" s="4"/>
      <c r="C62" s="4"/>
      <c r="D62" s="4"/>
      <c r="E62" s="4"/>
      <c r="F62" s="4"/>
      <c r="G62" s="4"/>
      <c r="H62" s="4"/>
      <c r="I62" s="4"/>
      <c r="J62" s="58"/>
      <c r="K62" s="58"/>
      <c r="L62" s="58"/>
      <c r="M62" s="58"/>
    </row>
    <row r="63" spans="1:13" ht="20.25" x14ac:dyDescent="0.25">
      <c r="A63" s="32"/>
      <c r="B63" s="4"/>
      <c r="C63" s="4"/>
      <c r="D63" s="4"/>
      <c r="E63" s="4"/>
      <c r="F63" s="4"/>
      <c r="G63" s="4"/>
      <c r="H63" s="4"/>
      <c r="I63" s="4"/>
      <c r="J63" s="59"/>
      <c r="K63" s="59"/>
      <c r="L63" s="59"/>
      <c r="M63" s="59"/>
    </row>
  </sheetData>
  <autoFilter ref="A8:M46"/>
  <mergeCells count="22">
    <mergeCell ref="J62:M62"/>
    <mergeCell ref="J63:M63"/>
    <mergeCell ref="B55:M55"/>
    <mergeCell ref="A56:M56"/>
    <mergeCell ref="A57:M57"/>
    <mergeCell ref="A59:D59"/>
    <mergeCell ref="J59:M59"/>
    <mergeCell ref="A60:D60"/>
    <mergeCell ref="J60:M60"/>
    <mergeCell ref="B54:M54"/>
    <mergeCell ref="A2:M2"/>
    <mergeCell ref="A3:M3"/>
    <mergeCell ref="A4:M4"/>
    <mergeCell ref="A5:M5"/>
    <mergeCell ref="A6:M6"/>
    <mergeCell ref="M10:M46"/>
    <mergeCell ref="A46:F46"/>
    <mergeCell ref="A48:D48"/>
    <mergeCell ref="E48:F48"/>
    <mergeCell ref="A49:D49"/>
    <mergeCell ref="E49:F49"/>
    <mergeCell ref="A50:M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37" zoomScale="70" zoomScaleNormal="70" workbookViewId="0">
      <selection sqref="A1:XFD104857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0.25" x14ac:dyDescent="0.25">
      <c r="A3" s="48" t="s">
        <v>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20.2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20.25" x14ac:dyDescent="0.25">
      <c r="A5" s="50" t="s">
        <v>14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20.25" x14ac:dyDescent="0.25">
      <c r="A6" s="64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9" t="s">
        <v>7</v>
      </c>
      <c r="B8" s="9" t="s">
        <v>16</v>
      </c>
      <c r="C8" s="9" t="s">
        <v>3</v>
      </c>
      <c r="D8" s="9" t="s">
        <v>4</v>
      </c>
      <c r="E8" s="9" t="s">
        <v>1</v>
      </c>
      <c r="F8" s="9" t="s">
        <v>8</v>
      </c>
      <c r="G8" s="9" t="s">
        <v>32</v>
      </c>
      <c r="H8" s="9" t="s">
        <v>21</v>
      </c>
      <c r="I8" s="9" t="s">
        <v>26</v>
      </c>
      <c r="J8" s="9" t="s">
        <v>30</v>
      </c>
      <c r="K8" s="9" t="s">
        <v>31</v>
      </c>
      <c r="L8" s="9" t="s">
        <v>6</v>
      </c>
      <c r="M8" s="9" t="s">
        <v>17</v>
      </c>
    </row>
    <row r="9" spans="1:13" ht="33" x14ac:dyDescent="0.25">
      <c r="A9" s="30">
        <v>1</v>
      </c>
      <c r="B9" s="29" t="s">
        <v>95</v>
      </c>
      <c r="C9" s="12" t="s">
        <v>25</v>
      </c>
      <c r="D9" s="31" t="s">
        <v>91</v>
      </c>
      <c r="E9" s="19" t="s">
        <v>20</v>
      </c>
      <c r="F9" s="17">
        <v>1</v>
      </c>
      <c r="G9" s="21">
        <v>658702</v>
      </c>
      <c r="H9" s="28">
        <f t="shared" ref="H9:H12" si="0">G9/112*100*F9</f>
        <v>588126.78571428568</v>
      </c>
      <c r="I9" s="28">
        <f t="shared" ref="I9:I12" si="1">G9*F9</f>
        <v>658702</v>
      </c>
      <c r="J9" s="26">
        <f>K9*100/112</f>
        <v>0</v>
      </c>
      <c r="K9" s="16"/>
      <c r="L9" s="27" t="s">
        <v>22</v>
      </c>
      <c r="M9" s="65" t="s">
        <v>90</v>
      </c>
    </row>
    <row r="10" spans="1:13" ht="33" x14ac:dyDescent="0.25">
      <c r="A10" s="30">
        <v>2</v>
      </c>
      <c r="B10" s="29" t="s">
        <v>96</v>
      </c>
      <c r="C10" s="12" t="s">
        <v>25</v>
      </c>
      <c r="D10" s="31" t="s">
        <v>91</v>
      </c>
      <c r="E10" s="19" t="s">
        <v>20</v>
      </c>
      <c r="F10" s="17">
        <v>1</v>
      </c>
      <c r="G10" s="21">
        <v>658702</v>
      </c>
      <c r="H10" s="28">
        <f t="shared" si="0"/>
        <v>588126.78571428568</v>
      </c>
      <c r="I10" s="28">
        <f t="shared" si="1"/>
        <v>658702</v>
      </c>
      <c r="J10" s="26">
        <f t="shared" ref="J10:J12" si="2">K10*100/112</f>
        <v>0</v>
      </c>
      <c r="K10" s="16"/>
      <c r="L10" s="27" t="s">
        <v>22</v>
      </c>
      <c r="M10" s="53"/>
    </row>
    <row r="11" spans="1:13" ht="33" x14ac:dyDescent="0.25">
      <c r="A11" s="30">
        <v>3</v>
      </c>
      <c r="B11" s="29" t="s">
        <v>93</v>
      </c>
      <c r="C11" s="12" t="s">
        <v>25</v>
      </c>
      <c r="D11" s="31" t="s">
        <v>92</v>
      </c>
      <c r="E11" s="19" t="s">
        <v>20</v>
      </c>
      <c r="F11" s="17">
        <v>1</v>
      </c>
      <c r="G11" s="21">
        <v>132550</v>
      </c>
      <c r="H11" s="28">
        <f t="shared" si="0"/>
        <v>118348.21428571429</v>
      </c>
      <c r="I11" s="28">
        <f t="shared" si="1"/>
        <v>132550</v>
      </c>
      <c r="J11" s="26" t="e">
        <f t="shared" si="2"/>
        <v>#VALUE!</v>
      </c>
      <c r="K11" s="16" t="s">
        <v>99</v>
      </c>
      <c r="L11" s="27" t="s">
        <v>22</v>
      </c>
      <c r="M11" s="53"/>
    </row>
    <row r="12" spans="1:13" ht="33" x14ac:dyDescent="0.25">
      <c r="A12" s="30">
        <v>4</v>
      </c>
      <c r="B12" s="29" t="s">
        <v>94</v>
      </c>
      <c r="C12" s="12" t="s">
        <v>25</v>
      </c>
      <c r="D12" s="31" t="s">
        <v>37</v>
      </c>
      <c r="E12" s="19" t="s">
        <v>20</v>
      </c>
      <c r="F12" s="17">
        <v>1</v>
      </c>
      <c r="G12" s="21">
        <v>4959</v>
      </c>
      <c r="H12" s="28">
        <f t="shared" si="0"/>
        <v>4427.6785714285716</v>
      </c>
      <c r="I12" s="28">
        <f t="shared" si="1"/>
        <v>4959</v>
      </c>
      <c r="J12" s="26" t="e">
        <f t="shared" si="2"/>
        <v>#VALUE!</v>
      </c>
      <c r="K12" s="16" t="s">
        <v>99</v>
      </c>
      <c r="L12" s="27" t="s">
        <v>22</v>
      </c>
      <c r="M12" s="53"/>
    </row>
    <row r="13" spans="1:13" ht="33" customHeight="1" x14ac:dyDescent="0.25">
      <c r="A13" s="30">
        <v>5</v>
      </c>
      <c r="B13" s="29" t="s">
        <v>53</v>
      </c>
      <c r="C13" s="12" t="s">
        <v>25</v>
      </c>
      <c r="D13" s="31" t="s">
        <v>34</v>
      </c>
      <c r="E13" s="19" t="s">
        <v>20</v>
      </c>
      <c r="F13" s="17">
        <v>1</v>
      </c>
      <c r="G13" s="21">
        <v>38621</v>
      </c>
      <c r="H13" s="28">
        <f>G13/112*100*F13</f>
        <v>34483.035714285717</v>
      </c>
      <c r="I13" s="28">
        <f>G13*F13</f>
        <v>38621</v>
      </c>
      <c r="J13" s="26" t="e">
        <f>K13*100/112</f>
        <v>#VALUE!</v>
      </c>
      <c r="K13" s="16" t="s">
        <v>99</v>
      </c>
      <c r="L13" s="27" t="s">
        <v>22</v>
      </c>
      <c r="M13" s="53"/>
    </row>
    <row r="14" spans="1:13" ht="33" x14ac:dyDescent="0.25">
      <c r="A14" s="30">
        <v>6</v>
      </c>
      <c r="B14" s="29" t="s">
        <v>54</v>
      </c>
      <c r="C14" s="12" t="s">
        <v>25</v>
      </c>
      <c r="D14" s="31" t="s">
        <v>35</v>
      </c>
      <c r="E14" s="19" t="s">
        <v>20</v>
      </c>
      <c r="F14" s="17">
        <v>1</v>
      </c>
      <c r="G14" s="21">
        <v>4506</v>
      </c>
      <c r="H14" s="28">
        <f t="shared" ref="H14:H45" si="3">G14/112*100*F14</f>
        <v>4023.2142857142853</v>
      </c>
      <c r="I14" s="28">
        <f t="shared" ref="I14:I45" si="4">G14*F14</f>
        <v>4506</v>
      </c>
      <c r="J14" s="26" t="e">
        <f t="shared" ref="J14:J48" si="5">K14*100/112</f>
        <v>#VALUE!</v>
      </c>
      <c r="K14" s="16" t="s">
        <v>99</v>
      </c>
      <c r="L14" s="27" t="s">
        <v>22</v>
      </c>
      <c r="M14" s="53"/>
    </row>
    <row r="15" spans="1:13" ht="33" x14ac:dyDescent="0.25">
      <c r="A15" s="30">
        <v>7</v>
      </c>
      <c r="B15" s="29" t="s">
        <v>55</v>
      </c>
      <c r="C15" s="12" t="s">
        <v>25</v>
      </c>
      <c r="D15" s="31" t="s">
        <v>36</v>
      </c>
      <c r="E15" s="19" t="s">
        <v>20</v>
      </c>
      <c r="F15" s="17">
        <v>1</v>
      </c>
      <c r="G15" s="21">
        <v>6437</v>
      </c>
      <c r="H15" s="28">
        <f t="shared" si="3"/>
        <v>5747.3214285714284</v>
      </c>
      <c r="I15" s="28">
        <f t="shared" si="4"/>
        <v>6437</v>
      </c>
      <c r="J15" s="26" t="e">
        <f t="shared" si="5"/>
        <v>#VALUE!</v>
      </c>
      <c r="K15" s="16" t="s">
        <v>99</v>
      </c>
      <c r="L15" s="27" t="s">
        <v>22</v>
      </c>
      <c r="M15" s="53"/>
    </row>
    <row r="16" spans="1:13" ht="33" x14ac:dyDescent="0.25">
      <c r="A16" s="30">
        <v>8</v>
      </c>
      <c r="B16" s="29" t="s">
        <v>56</v>
      </c>
      <c r="C16" s="12" t="s">
        <v>25</v>
      </c>
      <c r="D16" s="31" t="s">
        <v>37</v>
      </c>
      <c r="E16" s="19" t="s">
        <v>20</v>
      </c>
      <c r="F16" s="17">
        <v>1</v>
      </c>
      <c r="G16" s="21">
        <v>4959</v>
      </c>
      <c r="H16" s="28">
        <f t="shared" si="3"/>
        <v>4427.6785714285716</v>
      </c>
      <c r="I16" s="28">
        <f t="shared" si="4"/>
        <v>4959</v>
      </c>
      <c r="J16" s="26" t="e">
        <f t="shared" si="5"/>
        <v>#VALUE!</v>
      </c>
      <c r="K16" s="16" t="s">
        <v>99</v>
      </c>
      <c r="L16" s="27" t="s">
        <v>22</v>
      </c>
      <c r="M16" s="53"/>
    </row>
    <row r="17" spans="1:13" ht="33" x14ac:dyDescent="0.25">
      <c r="A17" s="30">
        <v>9</v>
      </c>
      <c r="B17" s="29" t="s">
        <v>57</v>
      </c>
      <c r="C17" s="12" t="s">
        <v>25</v>
      </c>
      <c r="D17" s="31" t="s">
        <v>37</v>
      </c>
      <c r="E17" s="19" t="s">
        <v>20</v>
      </c>
      <c r="F17" s="17">
        <v>1</v>
      </c>
      <c r="G17" s="21">
        <v>4959</v>
      </c>
      <c r="H17" s="28">
        <f t="shared" si="3"/>
        <v>4427.6785714285716</v>
      </c>
      <c r="I17" s="28">
        <f t="shared" si="4"/>
        <v>4959</v>
      </c>
      <c r="J17" s="26" t="e">
        <f t="shared" si="5"/>
        <v>#VALUE!</v>
      </c>
      <c r="K17" s="16" t="s">
        <v>99</v>
      </c>
      <c r="L17" s="27" t="s">
        <v>22</v>
      </c>
      <c r="M17" s="53"/>
    </row>
    <row r="18" spans="1:13" ht="33" x14ac:dyDescent="0.25">
      <c r="A18" s="30">
        <v>10</v>
      </c>
      <c r="B18" s="29" t="s">
        <v>58</v>
      </c>
      <c r="C18" s="12" t="s">
        <v>25</v>
      </c>
      <c r="D18" s="31" t="s">
        <v>37</v>
      </c>
      <c r="E18" s="19" t="s">
        <v>20</v>
      </c>
      <c r="F18" s="17">
        <v>1</v>
      </c>
      <c r="G18" s="21">
        <v>4959</v>
      </c>
      <c r="H18" s="28">
        <f t="shared" si="3"/>
        <v>4427.6785714285716</v>
      </c>
      <c r="I18" s="28">
        <f t="shared" si="4"/>
        <v>4959</v>
      </c>
      <c r="J18" s="26" t="e">
        <f t="shared" si="5"/>
        <v>#VALUE!</v>
      </c>
      <c r="K18" s="16" t="s">
        <v>99</v>
      </c>
      <c r="L18" s="27" t="s">
        <v>22</v>
      </c>
      <c r="M18" s="53"/>
    </row>
    <row r="19" spans="1:13" ht="33" x14ac:dyDescent="0.25">
      <c r="A19" s="30">
        <v>11</v>
      </c>
      <c r="B19" s="29" t="s">
        <v>59</v>
      </c>
      <c r="C19" s="12" t="s">
        <v>25</v>
      </c>
      <c r="D19" s="31" t="s">
        <v>36</v>
      </c>
      <c r="E19" s="19" t="s">
        <v>20</v>
      </c>
      <c r="F19" s="17">
        <v>1</v>
      </c>
      <c r="G19" s="21">
        <v>6437</v>
      </c>
      <c r="H19" s="28">
        <f t="shared" si="3"/>
        <v>5747.3214285714284</v>
      </c>
      <c r="I19" s="28">
        <f t="shared" si="4"/>
        <v>6437</v>
      </c>
      <c r="J19" s="26" t="e">
        <f t="shared" si="5"/>
        <v>#VALUE!</v>
      </c>
      <c r="K19" s="16" t="s">
        <v>99</v>
      </c>
      <c r="L19" s="27" t="s">
        <v>22</v>
      </c>
      <c r="M19" s="53"/>
    </row>
    <row r="20" spans="1:13" ht="33" x14ac:dyDescent="0.25">
      <c r="A20" s="30">
        <v>12</v>
      </c>
      <c r="B20" s="29" t="s">
        <v>60</v>
      </c>
      <c r="C20" s="12" t="s">
        <v>25</v>
      </c>
      <c r="D20" s="31" t="s">
        <v>35</v>
      </c>
      <c r="E20" s="19" t="s">
        <v>20</v>
      </c>
      <c r="F20" s="17">
        <v>1</v>
      </c>
      <c r="G20" s="21">
        <v>4506</v>
      </c>
      <c r="H20" s="28">
        <f t="shared" si="3"/>
        <v>4023.2142857142853</v>
      </c>
      <c r="I20" s="28">
        <f t="shared" si="4"/>
        <v>4506</v>
      </c>
      <c r="J20" s="26" t="e">
        <f t="shared" si="5"/>
        <v>#VALUE!</v>
      </c>
      <c r="K20" s="16" t="s">
        <v>99</v>
      </c>
      <c r="L20" s="27" t="s">
        <v>22</v>
      </c>
      <c r="M20" s="53"/>
    </row>
    <row r="21" spans="1:13" ht="33" x14ac:dyDescent="0.25">
      <c r="A21" s="30">
        <v>13</v>
      </c>
      <c r="B21" s="29" t="s">
        <v>61</v>
      </c>
      <c r="C21" s="12" t="s">
        <v>25</v>
      </c>
      <c r="D21" s="31" t="s">
        <v>38</v>
      </c>
      <c r="E21" s="19" t="s">
        <v>20</v>
      </c>
      <c r="F21" s="17">
        <v>1</v>
      </c>
      <c r="G21" s="21">
        <v>76026</v>
      </c>
      <c r="H21" s="28">
        <f t="shared" si="3"/>
        <v>67880.357142857145</v>
      </c>
      <c r="I21" s="28">
        <f t="shared" si="4"/>
        <v>76026</v>
      </c>
      <c r="J21" s="26" t="e">
        <f t="shared" si="5"/>
        <v>#VALUE!</v>
      </c>
      <c r="K21" s="16" t="s">
        <v>99</v>
      </c>
      <c r="L21" s="27" t="s">
        <v>22</v>
      </c>
      <c r="M21" s="53"/>
    </row>
    <row r="22" spans="1:13" ht="33" x14ac:dyDescent="0.25">
      <c r="A22" s="30">
        <v>14</v>
      </c>
      <c r="B22" s="29" t="s">
        <v>62</v>
      </c>
      <c r="C22" s="12" t="s">
        <v>25</v>
      </c>
      <c r="D22" s="31" t="s">
        <v>38</v>
      </c>
      <c r="E22" s="19" t="s">
        <v>20</v>
      </c>
      <c r="F22" s="17">
        <v>1</v>
      </c>
      <c r="G22" s="21">
        <v>76026</v>
      </c>
      <c r="H22" s="28">
        <f t="shared" si="3"/>
        <v>67880.357142857145</v>
      </c>
      <c r="I22" s="28">
        <f t="shared" si="4"/>
        <v>76026</v>
      </c>
      <c r="J22" s="26" t="e">
        <f t="shared" si="5"/>
        <v>#VALUE!</v>
      </c>
      <c r="K22" s="16" t="s">
        <v>99</v>
      </c>
      <c r="L22" s="27" t="s">
        <v>22</v>
      </c>
      <c r="M22" s="53"/>
    </row>
    <row r="23" spans="1:13" ht="33" x14ac:dyDescent="0.25">
      <c r="A23" s="30">
        <v>15</v>
      </c>
      <c r="B23" s="29" t="s">
        <v>63</v>
      </c>
      <c r="C23" s="12" t="s">
        <v>25</v>
      </c>
      <c r="D23" s="31" t="s">
        <v>39</v>
      </c>
      <c r="E23" s="19" t="s">
        <v>20</v>
      </c>
      <c r="F23" s="17">
        <v>1</v>
      </c>
      <c r="G23" s="21">
        <v>2980</v>
      </c>
      <c r="H23" s="28">
        <f t="shared" si="3"/>
        <v>2660.7142857142858</v>
      </c>
      <c r="I23" s="28">
        <f t="shared" si="4"/>
        <v>2980</v>
      </c>
      <c r="J23" s="26" t="e">
        <f t="shared" si="5"/>
        <v>#VALUE!</v>
      </c>
      <c r="K23" s="16" t="s">
        <v>99</v>
      </c>
      <c r="L23" s="27" t="s">
        <v>22</v>
      </c>
      <c r="M23" s="53"/>
    </row>
    <row r="24" spans="1:13" ht="33" x14ac:dyDescent="0.25">
      <c r="A24" s="30">
        <v>16</v>
      </c>
      <c r="B24" s="29" t="s">
        <v>64</v>
      </c>
      <c r="C24" s="12" t="s">
        <v>25</v>
      </c>
      <c r="D24" s="31" t="s">
        <v>39</v>
      </c>
      <c r="E24" s="19" t="s">
        <v>20</v>
      </c>
      <c r="F24" s="17">
        <v>1</v>
      </c>
      <c r="G24" s="21">
        <v>2980</v>
      </c>
      <c r="H24" s="28">
        <f t="shared" si="3"/>
        <v>2660.7142857142858</v>
      </c>
      <c r="I24" s="28">
        <f t="shared" si="4"/>
        <v>2980</v>
      </c>
      <c r="J24" s="26" t="e">
        <f t="shared" si="5"/>
        <v>#VALUE!</v>
      </c>
      <c r="K24" s="16" t="s">
        <v>99</v>
      </c>
      <c r="L24" s="27" t="s">
        <v>22</v>
      </c>
      <c r="M24" s="53"/>
    </row>
    <row r="25" spans="1:13" ht="33" x14ac:dyDescent="0.25">
      <c r="A25" s="30">
        <v>17</v>
      </c>
      <c r="B25" s="29" t="s">
        <v>65</v>
      </c>
      <c r="C25" s="12" t="s">
        <v>25</v>
      </c>
      <c r="D25" s="31" t="s">
        <v>40</v>
      </c>
      <c r="E25" s="19" t="s">
        <v>20</v>
      </c>
      <c r="F25" s="17">
        <v>1</v>
      </c>
      <c r="G25" s="21">
        <v>71209</v>
      </c>
      <c r="H25" s="28">
        <f t="shared" si="3"/>
        <v>63579.46428571429</v>
      </c>
      <c r="I25" s="28">
        <f t="shared" si="4"/>
        <v>71209</v>
      </c>
      <c r="J25" s="26" t="e">
        <f t="shared" si="5"/>
        <v>#VALUE!</v>
      </c>
      <c r="K25" s="16" t="s">
        <v>99</v>
      </c>
      <c r="L25" s="27" t="s">
        <v>22</v>
      </c>
      <c r="M25" s="53"/>
    </row>
    <row r="26" spans="1:13" ht="33" x14ac:dyDescent="0.25">
      <c r="A26" s="30">
        <v>18</v>
      </c>
      <c r="B26" s="29" t="s">
        <v>66</v>
      </c>
      <c r="C26" s="12" t="s">
        <v>25</v>
      </c>
      <c r="D26" s="31" t="s">
        <v>40</v>
      </c>
      <c r="E26" s="19" t="s">
        <v>20</v>
      </c>
      <c r="F26" s="17">
        <v>1</v>
      </c>
      <c r="G26" s="21">
        <v>71209</v>
      </c>
      <c r="H26" s="28">
        <f t="shared" si="3"/>
        <v>63579.46428571429</v>
      </c>
      <c r="I26" s="28">
        <f t="shared" si="4"/>
        <v>71209</v>
      </c>
      <c r="J26" s="26">
        <f t="shared" si="5"/>
        <v>0</v>
      </c>
      <c r="K26" s="16"/>
      <c r="L26" s="27" t="s">
        <v>22</v>
      </c>
      <c r="M26" s="53"/>
    </row>
    <row r="27" spans="1:13" ht="33" x14ac:dyDescent="0.25">
      <c r="A27" s="30">
        <v>19</v>
      </c>
      <c r="B27" s="29" t="s">
        <v>67</v>
      </c>
      <c r="C27" s="12" t="s">
        <v>25</v>
      </c>
      <c r="D27" s="31" t="s">
        <v>40</v>
      </c>
      <c r="E27" s="19" t="s">
        <v>20</v>
      </c>
      <c r="F27" s="17">
        <v>1</v>
      </c>
      <c r="G27" s="21">
        <v>71209</v>
      </c>
      <c r="H27" s="28">
        <f t="shared" si="3"/>
        <v>63579.46428571429</v>
      </c>
      <c r="I27" s="28">
        <f t="shared" si="4"/>
        <v>71209</v>
      </c>
      <c r="J27" s="26">
        <f t="shared" si="5"/>
        <v>0</v>
      </c>
      <c r="K27" s="16"/>
      <c r="L27" s="27" t="s">
        <v>22</v>
      </c>
      <c r="M27" s="53"/>
    </row>
    <row r="28" spans="1:13" ht="33" x14ac:dyDescent="0.25">
      <c r="A28" s="30">
        <v>20</v>
      </c>
      <c r="B28" s="29" t="s">
        <v>68</v>
      </c>
      <c r="C28" s="12" t="s">
        <v>25</v>
      </c>
      <c r="D28" s="31" t="s">
        <v>40</v>
      </c>
      <c r="E28" s="19" t="s">
        <v>20</v>
      </c>
      <c r="F28" s="17">
        <v>1</v>
      </c>
      <c r="G28" s="21">
        <v>71209</v>
      </c>
      <c r="H28" s="28">
        <f t="shared" si="3"/>
        <v>63579.46428571429</v>
      </c>
      <c r="I28" s="28">
        <f t="shared" si="4"/>
        <v>71209</v>
      </c>
      <c r="J28" s="26">
        <f t="shared" si="5"/>
        <v>0</v>
      </c>
      <c r="K28" s="16"/>
      <c r="L28" s="27" t="s">
        <v>22</v>
      </c>
      <c r="M28" s="53"/>
    </row>
    <row r="29" spans="1:13" ht="33" x14ac:dyDescent="0.25">
      <c r="A29" s="30">
        <v>21</v>
      </c>
      <c r="B29" s="29" t="s">
        <v>69</v>
      </c>
      <c r="C29" s="12" t="s">
        <v>25</v>
      </c>
      <c r="D29" s="31" t="s">
        <v>41</v>
      </c>
      <c r="E29" s="19" t="s">
        <v>20</v>
      </c>
      <c r="F29" s="17">
        <v>1</v>
      </c>
      <c r="G29" s="21">
        <v>3326</v>
      </c>
      <c r="H29" s="28">
        <f t="shared" si="3"/>
        <v>2969.6428571428573</v>
      </c>
      <c r="I29" s="28">
        <f t="shared" si="4"/>
        <v>3326</v>
      </c>
      <c r="J29" s="26" t="e">
        <f t="shared" si="5"/>
        <v>#VALUE!</v>
      </c>
      <c r="K29" s="16" t="s">
        <v>99</v>
      </c>
      <c r="L29" s="27" t="s">
        <v>22</v>
      </c>
      <c r="M29" s="53"/>
    </row>
    <row r="30" spans="1:13" ht="33" x14ac:dyDescent="0.25">
      <c r="A30" s="30">
        <v>22</v>
      </c>
      <c r="B30" s="29" t="s">
        <v>70</v>
      </c>
      <c r="C30" s="12" t="s">
        <v>25</v>
      </c>
      <c r="D30" s="31" t="s">
        <v>41</v>
      </c>
      <c r="E30" s="19" t="s">
        <v>20</v>
      </c>
      <c r="F30" s="17">
        <v>1</v>
      </c>
      <c r="G30" s="21">
        <v>3326</v>
      </c>
      <c r="H30" s="28">
        <f t="shared" si="3"/>
        <v>2969.6428571428573</v>
      </c>
      <c r="I30" s="28">
        <f t="shared" si="4"/>
        <v>3326</v>
      </c>
      <c r="J30" s="26" t="e">
        <f t="shared" si="5"/>
        <v>#VALUE!</v>
      </c>
      <c r="K30" s="16" t="s">
        <v>99</v>
      </c>
      <c r="L30" s="27" t="s">
        <v>22</v>
      </c>
      <c r="M30" s="53"/>
    </row>
    <row r="31" spans="1:13" ht="33" x14ac:dyDescent="0.25">
      <c r="A31" s="30">
        <v>23</v>
      </c>
      <c r="B31" s="29" t="s">
        <v>71</v>
      </c>
      <c r="C31" s="12" t="s">
        <v>25</v>
      </c>
      <c r="D31" s="31" t="s">
        <v>42</v>
      </c>
      <c r="E31" s="19" t="s">
        <v>20</v>
      </c>
      <c r="F31" s="17">
        <v>1</v>
      </c>
      <c r="G31" s="21">
        <v>18399</v>
      </c>
      <c r="H31" s="28">
        <f t="shared" si="3"/>
        <v>16427.678571428572</v>
      </c>
      <c r="I31" s="28">
        <f t="shared" si="4"/>
        <v>18399</v>
      </c>
      <c r="J31" s="26">
        <f t="shared" si="5"/>
        <v>0</v>
      </c>
      <c r="K31" s="16"/>
      <c r="L31" s="27" t="s">
        <v>22</v>
      </c>
      <c r="M31" s="53"/>
    </row>
    <row r="32" spans="1:13" ht="33" x14ac:dyDescent="0.25">
      <c r="A32" s="30">
        <v>24</v>
      </c>
      <c r="B32" s="29" t="s">
        <v>72</v>
      </c>
      <c r="C32" s="12" t="s">
        <v>25</v>
      </c>
      <c r="D32" s="31" t="s">
        <v>43</v>
      </c>
      <c r="E32" s="19" t="s">
        <v>20</v>
      </c>
      <c r="F32" s="17">
        <v>1</v>
      </c>
      <c r="G32" s="21">
        <v>281781</v>
      </c>
      <c r="H32" s="28">
        <f t="shared" si="3"/>
        <v>251590.17857142858</v>
      </c>
      <c r="I32" s="28">
        <f t="shared" si="4"/>
        <v>281781</v>
      </c>
      <c r="J32" s="26">
        <f t="shared" si="5"/>
        <v>0</v>
      </c>
      <c r="K32" s="16"/>
      <c r="L32" s="27" t="s">
        <v>22</v>
      </c>
      <c r="M32" s="53"/>
    </row>
    <row r="33" spans="1:13" ht="33" x14ac:dyDescent="0.25">
      <c r="A33" s="30">
        <v>25</v>
      </c>
      <c r="B33" s="29" t="s">
        <v>73</v>
      </c>
      <c r="C33" s="12" t="s">
        <v>25</v>
      </c>
      <c r="D33" s="31" t="s">
        <v>43</v>
      </c>
      <c r="E33" s="19" t="s">
        <v>20</v>
      </c>
      <c r="F33" s="17">
        <v>1</v>
      </c>
      <c r="G33" s="21">
        <v>281781</v>
      </c>
      <c r="H33" s="28">
        <f t="shared" si="3"/>
        <v>251590.17857142858</v>
      </c>
      <c r="I33" s="28">
        <f t="shared" si="4"/>
        <v>281781</v>
      </c>
      <c r="J33" s="26">
        <f t="shared" si="5"/>
        <v>0</v>
      </c>
      <c r="K33" s="16"/>
      <c r="L33" s="27" t="s">
        <v>22</v>
      </c>
      <c r="M33" s="53"/>
    </row>
    <row r="34" spans="1:13" ht="33" x14ac:dyDescent="0.25">
      <c r="A34" s="30">
        <v>26</v>
      </c>
      <c r="B34" s="29" t="s">
        <v>74</v>
      </c>
      <c r="C34" s="12" t="s">
        <v>25</v>
      </c>
      <c r="D34" s="31" t="s">
        <v>44</v>
      </c>
      <c r="E34" s="19" t="s">
        <v>20</v>
      </c>
      <c r="F34" s="17">
        <v>1</v>
      </c>
      <c r="G34" s="21">
        <v>281781</v>
      </c>
      <c r="H34" s="28">
        <f t="shared" si="3"/>
        <v>251590.17857142858</v>
      </c>
      <c r="I34" s="28">
        <f t="shared" si="4"/>
        <v>281781</v>
      </c>
      <c r="J34" s="26">
        <f t="shared" si="5"/>
        <v>0</v>
      </c>
      <c r="K34" s="16"/>
      <c r="L34" s="27" t="s">
        <v>22</v>
      </c>
      <c r="M34" s="53"/>
    </row>
    <row r="35" spans="1:13" ht="33" x14ac:dyDescent="0.25">
      <c r="A35" s="30">
        <v>27</v>
      </c>
      <c r="B35" s="29" t="s">
        <v>75</v>
      </c>
      <c r="C35" s="12" t="s">
        <v>25</v>
      </c>
      <c r="D35" s="31" t="s">
        <v>44</v>
      </c>
      <c r="E35" s="19" t="s">
        <v>20</v>
      </c>
      <c r="F35" s="17">
        <v>1</v>
      </c>
      <c r="G35" s="21">
        <v>281781</v>
      </c>
      <c r="H35" s="28">
        <f t="shared" si="3"/>
        <v>251590.17857142858</v>
      </c>
      <c r="I35" s="28">
        <f t="shared" si="4"/>
        <v>281781</v>
      </c>
      <c r="J35" s="26">
        <f t="shared" si="5"/>
        <v>0</v>
      </c>
      <c r="K35" s="16"/>
      <c r="L35" s="27" t="s">
        <v>22</v>
      </c>
      <c r="M35" s="53"/>
    </row>
    <row r="36" spans="1:13" ht="33" x14ac:dyDescent="0.25">
      <c r="A36" s="30">
        <v>28</v>
      </c>
      <c r="B36" s="29" t="s">
        <v>76</v>
      </c>
      <c r="C36" s="12" t="s">
        <v>25</v>
      </c>
      <c r="D36" s="31" t="s">
        <v>45</v>
      </c>
      <c r="E36" s="19" t="s">
        <v>20</v>
      </c>
      <c r="F36" s="17">
        <v>1</v>
      </c>
      <c r="G36" s="21">
        <v>7867</v>
      </c>
      <c r="H36" s="28">
        <f t="shared" si="3"/>
        <v>7024.1071428571431</v>
      </c>
      <c r="I36" s="28">
        <f t="shared" si="4"/>
        <v>7867</v>
      </c>
      <c r="J36" s="26" t="e">
        <f t="shared" si="5"/>
        <v>#VALUE!</v>
      </c>
      <c r="K36" s="16" t="s">
        <v>99</v>
      </c>
      <c r="L36" s="27" t="s">
        <v>22</v>
      </c>
      <c r="M36" s="53"/>
    </row>
    <row r="37" spans="1:13" ht="33" x14ac:dyDescent="0.25">
      <c r="A37" s="30">
        <v>29</v>
      </c>
      <c r="B37" s="29" t="s">
        <v>77</v>
      </c>
      <c r="C37" s="12" t="s">
        <v>25</v>
      </c>
      <c r="D37" s="31" t="s">
        <v>46</v>
      </c>
      <c r="E37" s="19" t="s">
        <v>20</v>
      </c>
      <c r="F37" s="17">
        <v>1</v>
      </c>
      <c r="G37" s="21">
        <v>1342</v>
      </c>
      <c r="H37" s="28">
        <f t="shared" si="3"/>
        <v>1198.2142857142858</v>
      </c>
      <c r="I37" s="28">
        <f t="shared" si="4"/>
        <v>1342</v>
      </c>
      <c r="J37" s="26" t="e">
        <f t="shared" si="5"/>
        <v>#VALUE!</v>
      </c>
      <c r="K37" s="16" t="s">
        <v>99</v>
      </c>
      <c r="L37" s="27" t="s">
        <v>22</v>
      </c>
      <c r="M37" s="53"/>
    </row>
    <row r="38" spans="1:13" ht="37.5" x14ac:dyDescent="0.25">
      <c r="A38" s="30">
        <v>30</v>
      </c>
      <c r="B38" s="29" t="s">
        <v>78</v>
      </c>
      <c r="C38" s="12" t="s">
        <v>25</v>
      </c>
      <c r="D38" s="31" t="s">
        <v>47</v>
      </c>
      <c r="E38" s="19" t="s">
        <v>20</v>
      </c>
      <c r="F38" s="17">
        <v>1</v>
      </c>
      <c r="G38" s="21">
        <v>1418480</v>
      </c>
      <c r="H38" s="28">
        <f t="shared" si="3"/>
        <v>1266500</v>
      </c>
      <c r="I38" s="28">
        <f t="shared" si="4"/>
        <v>1418480</v>
      </c>
      <c r="J38" s="26">
        <f t="shared" si="5"/>
        <v>0</v>
      </c>
      <c r="K38" s="16"/>
      <c r="L38" s="27" t="s">
        <v>22</v>
      </c>
      <c r="M38" s="53"/>
    </row>
    <row r="39" spans="1:13" ht="33" x14ac:dyDescent="0.25">
      <c r="A39" s="30">
        <v>31</v>
      </c>
      <c r="B39" s="29" t="s">
        <v>79</v>
      </c>
      <c r="C39" s="12" t="s">
        <v>25</v>
      </c>
      <c r="D39" s="31" t="s">
        <v>48</v>
      </c>
      <c r="E39" s="19" t="s">
        <v>20</v>
      </c>
      <c r="F39" s="17">
        <v>1</v>
      </c>
      <c r="G39" s="21">
        <v>7629</v>
      </c>
      <c r="H39" s="28">
        <f t="shared" si="3"/>
        <v>6811.6071428571431</v>
      </c>
      <c r="I39" s="28">
        <f t="shared" si="4"/>
        <v>7629</v>
      </c>
      <c r="J39" s="26">
        <f t="shared" si="5"/>
        <v>0</v>
      </c>
      <c r="K39" s="16"/>
      <c r="L39" s="27" t="s">
        <v>22</v>
      </c>
      <c r="M39" s="53"/>
    </row>
    <row r="40" spans="1:13" ht="37.5" x14ac:dyDescent="0.25">
      <c r="A40" s="30">
        <v>32</v>
      </c>
      <c r="B40" s="29" t="s">
        <v>80</v>
      </c>
      <c r="C40" s="12" t="s">
        <v>25</v>
      </c>
      <c r="D40" s="31" t="s">
        <v>49</v>
      </c>
      <c r="E40" s="19" t="s">
        <v>20</v>
      </c>
      <c r="F40" s="17">
        <v>1</v>
      </c>
      <c r="G40" s="21">
        <v>535</v>
      </c>
      <c r="H40" s="28">
        <f t="shared" si="3"/>
        <v>477.67857142857144</v>
      </c>
      <c r="I40" s="28">
        <f t="shared" si="4"/>
        <v>535</v>
      </c>
      <c r="J40" s="26" t="e">
        <f t="shared" si="5"/>
        <v>#VALUE!</v>
      </c>
      <c r="K40" s="16" t="s">
        <v>99</v>
      </c>
      <c r="L40" s="27" t="s">
        <v>22</v>
      </c>
      <c r="M40" s="53"/>
    </row>
    <row r="41" spans="1:13" ht="33" x14ac:dyDescent="0.25">
      <c r="A41" s="30">
        <v>33</v>
      </c>
      <c r="B41" s="29" t="s">
        <v>81</v>
      </c>
      <c r="C41" s="12" t="s">
        <v>25</v>
      </c>
      <c r="D41" s="31" t="s">
        <v>50</v>
      </c>
      <c r="E41" s="19" t="s">
        <v>20</v>
      </c>
      <c r="F41" s="17">
        <v>1</v>
      </c>
      <c r="G41" s="21">
        <v>281781</v>
      </c>
      <c r="H41" s="28">
        <f t="shared" si="3"/>
        <v>251590.17857142858</v>
      </c>
      <c r="I41" s="28">
        <f t="shared" si="4"/>
        <v>281781</v>
      </c>
      <c r="J41" s="26">
        <f t="shared" si="5"/>
        <v>0</v>
      </c>
      <c r="K41" s="16"/>
      <c r="L41" s="27" t="s">
        <v>22</v>
      </c>
      <c r="M41" s="53"/>
    </row>
    <row r="42" spans="1:13" ht="33" x14ac:dyDescent="0.25">
      <c r="A42" s="30">
        <v>34</v>
      </c>
      <c r="B42" s="29" t="s">
        <v>82</v>
      </c>
      <c r="C42" s="12" t="s">
        <v>25</v>
      </c>
      <c r="D42" s="31" t="s">
        <v>50</v>
      </c>
      <c r="E42" s="19" t="s">
        <v>20</v>
      </c>
      <c r="F42" s="17">
        <v>1</v>
      </c>
      <c r="G42" s="21">
        <v>281781</v>
      </c>
      <c r="H42" s="28">
        <f t="shared" si="3"/>
        <v>251590.17857142858</v>
      </c>
      <c r="I42" s="28">
        <f t="shared" si="4"/>
        <v>281781</v>
      </c>
      <c r="J42" s="26">
        <f t="shared" si="5"/>
        <v>0</v>
      </c>
      <c r="K42" s="16"/>
      <c r="L42" s="27" t="s">
        <v>22</v>
      </c>
      <c r="M42" s="53"/>
    </row>
    <row r="43" spans="1:13" ht="33" x14ac:dyDescent="0.25">
      <c r="A43" s="30">
        <v>35</v>
      </c>
      <c r="B43" s="29" t="s">
        <v>83</v>
      </c>
      <c r="C43" s="12" t="s">
        <v>25</v>
      </c>
      <c r="D43" s="31" t="s">
        <v>51</v>
      </c>
      <c r="E43" s="19" t="s">
        <v>20</v>
      </c>
      <c r="F43" s="17">
        <v>1</v>
      </c>
      <c r="G43" s="21">
        <v>14638</v>
      </c>
      <c r="H43" s="28">
        <f t="shared" si="3"/>
        <v>13069.642857142859</v>
      </c>
      <c r="I43" s="28">
        <f t="shared" si="4"/>
        <v>14638</v>
      </c>
      <c r="J43" s="26" t="e">
        <f t="shared" si="5"/>
        <v>#VALUE!</v>
      </c>
      <c r="K43" s="16" t="s">
        <v>99</v>
      </c>
      <c r="L43" s="27" t="s">
        <v>22</v>
      </c>
      <c r="M43" s="53"/>
    </row>
    <row r="44" spans="1:13" ht="37.5" x14ac:dyDescent="0.25">
      <c r="A44" s="30">
        <v>36</v>
      </c>
      <c r="B44" s="29" t="s">
        <v>84</v>
      </c>
      <c r="C44" s="12" t="s">
        <v>25</v>
      </c>
      <c r="D44" s="31" t="s">
        <v>33</v>
      </c>
      <c r="E44" s="19" t="s">
        <v>20</v>
      </c>
      <c r="F44" s="17">
        <v>1</v>
      </c>
      <c r="G44" s="21">
        <v>4673</v>
      </c>
      <c r="H44" s="28">
        <f t="shared" si="3"/>
        <v>4172.3214285714284</v>
      </c>
      <c r="I44" s="28">
        <f t="shared" si="4"/>
        <v>4673</v>
      </c>
      <c r="J44" s="26" t="e">
        <f t="shared" si="5"/>
        <v>#VALUE!</v>
      </c>
      <c r="K44" s="16" t="s">
        <v>99</v>
      </c>
      <c r="L44" s="27" t="s">
        <v>22</v>
      </c>
      <c r="M44" s="53"/>
    </row>
    <row r="45" spans="1:13" ht="37.5" x14ac:dyDescent="0.25">
      <c r="A45" s="30">
        <v>37</v>
      </c>
      <c r="B45" s="29" t="s">
        <v>85</v>
      </c>
      <c r="C45" s="12" t="s">
        <v>25</v>
      </c>
      <c r="D45" s="31" t="s">
        <v>33</v>
      </c>
      <c r="E45" s="19" t="s">
        <v>20</v>
      </c>
      <c r="F45" s="17">
        <v>1</v>
      </c>
      <c r="G45" s="21">
        <v>4673</v>
      </c>
      <c r="H45" s="28">
        <f t="shared" si="3"/>
        <v>4172.3214285714284</v>
      </c>
      <c r="I45" s="28">
        <f t="shared" si="4"/>
        <v>4673</v>
      </c>
      <c r="J45" s="26" t="e">
        <f t="shared" si="5"/>
        <v>#VALUE!</v>
      </c>
      <c r="K45" s="16" t="s">
        <v>99</v>
      </c>
      <c r="L45" s="27" t="s">
        <v>22</v>
      </c>
      <c r="M45" s="53"/>
    </row>
    <row r="46" spans="1:13" ht="33" x14ac:dyDescent="0.25">
      <c r="A46" s="30">
        <v>38</v>
      </c>
      <c r="B46" s="29" t="s">
        <v>86</v>
      </c>
      <c r="C46" s="12" t="s">
        <v>25</v>
      </c>
      <c r="D46" s="31" t="s">
        <v>52</v>
      </c>
      <c r="E46" s="19" t="s">
        <v>20</v>
      </c>
      <c r="F46" s="17">
        <v>1</v>
      </c>
      <c r="G46" s="21">
        <v>12500</v>
      </c>
      <c r="H46" s="28">
        <f>G46/112*100*F46</f>
        <v>11160.714285714286</v>
      </c>
      <c r="I46" s="28">
        <f>G46*F46</f>
        <v>12500</v>
      </c>
      <c r="J46" s="26">
        <f t="shared" si="5"/>
        <v>0</v>
      </c>
      <c r="K46" s="16"/>
      <c r="L46" s="27" t="s">
        <v>22</v>
      </c>
      <c r="M46" s="53"/>
    </row>
    <row r="47" spans="1:13" ht="33" x14ac:dyDescent="0.25">
      <c r="A47" s="30">
        <v>39</v>
      </c>
      <c r="B47" s="29" t="s">
        <v>87</v>
      </c>
      <c r="C47" s="12" t="s">
        <v>25</v>
      </c>
      <c r="D47" s="31" t="s">
        <v>52</v>
      </c>
      <c r="E47" s="19" t="s">
        <v>20</v>
      </c>
      <c r="F47" s="17">
        <v>1</v>
      </c>
      <c r="G47" s="21">
        <v>12500</v>
      </c>
      <c r="H47" s="28">
        <f>G47/112*100*F47</f>
        <v>11160.714285714286</v>
      </c>
      <c r="I47" s="28">
        <f>G47*F47</f>
        <v>12500</v>
      </c>
      <c r="J47" s="26">
        <f t="shared" si="5"/>
        <v>0</v>
      </c>
      <c r="K47" s="16"/>
      <c r="L47" s="27" t="s">
        <v>22</v>
      </c>
      <c r="M47" s="53"/>
    </row>
    <row r="48" spans="1:13" ht="35.25" customHeight="1" x14ac:dyDescent="0.25">
      <c r="A48" s="30">
        <v>40</v>
      </c>
      <c r="B48" s="29" t="s">
        <v>88</v>
      </c>
      <c r="C48" s="12" t="s">
        <v>25</v>
      </c>
      <c r="D48" s="31" t="s">
        <v>52</v>
      </c>
      <c r="E48" s="19" t="s">
        <v>20</v>
      </c>
      <c r="F48" s="17">
        <v>2</v>
      </c>
      <c r="G48" s="21">
        <v>12500</v>
      </c>
      <c r="H48" s="28">
        <f>G48/112*100*F48</f>
        <v>22321.428571428572</v>
      </c>
      <c r="I48" s="28">
        <f>G48*F48</f>
        <v>25000</v>
      </c>
      <c r="J48" s="26">
        <f t="shared" si="5"/>
        <v>0</v>
      </c>
      <c r="K48" s="16"/>
      <c r="L48" s="27" t="s">
        <v>22</v>
      </c>
      <c r="M48" s="53"/>
    </row>
    <row r="49" spans="1:13" ht="30" customHeight="1" x14ac:dyDescent="0.25">
      <c r="A49" s="55" t="s">
        <v>9</v>
      </c>
      <c r="B49" s="55"/>
      <c r="C49" s="55"/>
      <c r="D49" s="55"/>
      <c r="E49" s="55"/>
      <c r="F49" s="55"/>
      <c r="G49" s="22"/>
      <c r="H49" s="23">
        <f>SUM(H9:H48)</f>
        <v>4641713.3928571437</v>
      </c>
      <c r="I49" s="23">
        <f>SUM(I9:I48)</f>
        <v>5198719</v>
      </c>
      <c r="J49" s="24" t="e">
        <f>SUM(J9:J48)</f>
        <v>#VALUE!</v>
      </c>
      <c r="K49" s="25">
        <f>SUM(K9:K48)</f>
        <v>0</v>
      </c>
      <c r="L49" s="9" t="s">
        <v>22</v>
      </c>
      <c r="M49" s="54"/>
    </row>
    <row r="50" spans="1:13" ht="51.75" customHeight="1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3" ht="20.25" customHeight="1" x14ac:dyDescent="0.3">
      <c r="A51" s="52" t="s">
        <v>18</v>
      </c>
      <c r="B51" s="52"/>
      <c r="C51" s="52"/>
      <c r="D51" s="52"/>
      <c r="E51" s="56" t="e">
        <f>J49</f>
        <v>#VALUE!</v>
      </c>
      <c r="F51" s="56"/>
      <c r="G51" s="20"/>
      <c r="H51" s="10"/>
      <c r="I51" s="10"/>
      <c r="J51" s="13"/>
      <c r="K51" s="13"/>
      <c r="L51" s="13"/>
      <c r="M51" s="13"/>
    </row>
    <row r="52" spans="1:13" ht="20.25" customHeight="1" x14ac:dyDescent="0.3">
      <c r="A52" s="52" t="s">
        <v>23</v>
      </c>
      <c r="B52" s="52"/>
      <c r="C52" s="52"/>
      <c r="D52" s="52"/>
      <c r="E52" s="56" t="e">
        <f>K49-J49</f>
        <v>#VALUE!</v>
      </c>
      <c r="F52" s="56"/>
      <c r="G52" s="20"/>
      <c r="H52" s="10"/>
      <c r="I52" s="10"/>
      <c r="J52" s="13"/>
      <c r="K52" s="13"/>
      <c r="L52" s="13"/>
      <c r="M52" s="13"/>
    </row>
    <row r="53" spans="1:13" ht="47.25" customHeight="1" x14ac:dyDescent="0.25">
      <c r="A53" s="57" t="s">
        <v>24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1:13" ht="20.25" x14ac:dyDescent="0.3">
      <c r="A54" s="4" t="s">
        <v>15</v>
      </c>
      <c r="B54" s="10"/>
      <c r="C54" s="10"/>
      <c r="D54" s="10"/>
      <c r="E54" s="10"/>
      <c r="F54" s="10"/>
      <c r="G54" s="10"/>
      <c r="H54" s="10"/>
      <c r="I54" s="10"/>
      <c r="J54" s="13"/>
      <c r="K54" s="13"/>
      <c r="L54" s="13"/>
      <c r="M54" s="13"/>
    </row>
    <row r="55" spans="1:13" ht="20.25" x14ac:dyDescent="0.3">
      <c r="A55" s="4" t="s">
        <v>10</v>
      </c>
      <c r="B55" s="10"/>
      <c r="C55" s="10"/>
      <c r="D55" s="10"/>
      <c r="E55" s="10"/>
      <c r="F55" s="10"/>
      <c r="G55" s="10"/>
      <c r="H55" s="10"/>
      <c r="I55" s="10"/>
      <c r="J55" s="13"/>
      <c r="K55" s="13"/>
      <c r="L55" s="13"/>
      <c r="M55" s="13"/>
    </row>
    <row r="56" spans="1:13" ht="20.25" x14ac:dyDescent="0.3">
      <c r="A56" s="4"/>
      <c r="B56" s="10" t="s">
        <v>11</v>
      </c>
      <c r="C56" s="10"/>
      <c r="D56" s="10"/>
      <c r="E56" s="10"/>
      <c r="F56" s="10"/>
      <c r="G56" s="10"/>
      <c r="H56" s="10"/>
      <c r="I56" s="10"/>
      <c r="J56" s="13"/>
      <c r="K56" s="13"/>
      <c r="L56" s="13"/>
      <c r="M56" s="13"/>
    </row>
    <row r="57" spans="1:13" ht="25.5" x14ac:dyDescent="0.35">
      <c r="A57" s="18" t="s">
        <v>27</v>
      </c>
      <c r="B57" s="47" t="s">
        <v>97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</row>
    <row r="58" spans="1:13" ht="25.5" x14ac:dyDescent="0.35">
      <c r="A58" s="18"/>
      <c r="B58" s="47" t="s">
        <v>98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1:13" ht="20.25" customHeight="1" x14ac:dyDescent="0.25">
      <c r="A59" s="61" t="s">
        <v>28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3" ht="42.6" customHeight="1" x14ac:dyDescent="0.25">
      <c r="A60" s="61" t="s">
        <v>29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3" ht="20.25" x14ac:dyDescent="0.2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62"/>
      <c r="B62" s="62"/>
      <c r="C62" s="62"/>
      <c r="D62" s="62"/>
      <c r="E62" s="4"/>
      <c r="F62" s="4"/>
      <c r="G62" s="4"/>
      <c r="H62" s="4"/>
      <c r="I62" s="4"/>
      <c r="J62" s="58"/>
      <c r="K62" s="58"/>
      <c r="L62" s="58"/>
      <c r="M62" s="58"/>
    </row>
    <row r="63" spans="1:13" ht="20.25" customHeight="1" x14ac:dyDescent="0.25">
      <c r="A63" s="63" t="s">
        <v>12</v>
      </c>
      <c r="B63" s="63"/>
      <c r="C63" s="63"/>
      <c r="D63" s="63"/>
      <c r="E63" s="4"/>
      <c r="F63" s="4"/>
      <c r="G63" s="4"/>
      <c r="H63" s="4"/>
      <c r="I63" s="4"/>
      <c r="J63" s="59"/>
      <c r="K63" s="59"/>
      <c r="L63" s="59"/>
      <c r="M63" s="59"/>
    </row>
    <row r="64" spans="1:13" ht="20.25" x14ac:dyDescent="0.2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1" thickBot="1" x14ac:dyDescent="0.3">
      <c r="A65" s="8"/>
      <c r="B65" s="4"/>
      <c r="C65" s="4"/>
      <c r="D65" s="4"/>
      <c r="E65" s="4"/>
      <c r="F65" s="4"/>
      <c r="G65" s="4"/>
      <c r="H65" s="4"/>
      <c r="I65" s="4"/>
      <c r="J65" s="58"/>
      <c r="K65" s="58"/>
      <c r="L65" s="58"/>
      <c r="M65" s="58"/>
    </row>
    <row r="66" spans="1:13" ht="20.25" x14ac:dyDescent="0.25">
      <c r="A66" s="8"/>
      <c r="B66" s="4"/>
      <c r="C66" s="4"/>
      <c r="D66" s="4"/>
      <c r="E66" s="4"/>
      <c r="F66" s="4"/>
      <c r="G66" s="4"/>
      <c r="H66" s="4"/>
      <c r="I66" s="4"/>
      <c r="J66" s="59"/>
      <c r="K66" s="59"/>
      <c r="L66" s="59"/>
      <c r="M66" s="59"/>
    </row>
  </sheetData>
  <mergeCells count="22">
    <mergeCell ref="A60:M60"/>
    <mergeCell ref="A59:M59"/>
    <mergeCell ref="B57:M57"/>
    <mergeCell ref="A53:M53"/>
    <mergeCell ref="B58:M58"/>
    <mergeCell ref="A63:D63"/>
    <mergeCell ref="J63:M63"/>
    <mergeCell ref="J65:M65"/>
    <mergeCell ref="J66:M66"/>
    <mergeCell ref="A62:D62"/>
    <mergeCell ref="J62:M62"/>
    <mergeCell ref="A51:D51"/>
    <mergeCell ref="A52:D52"/>
    <mergeCell ref="A49:F49"/>
    <mergeCell ref="A2:M2"/>
    <mergeCell ref="A3:M3"/>
    <mergeCell ref="A4:M4"/>
    <mergeCell ref="A5:M5"/>
    <mergeCell ref="A6:M6"/>
    <mergeCell ref="E51:F51"/>
    <mergeCell ref="E52:F52"/>
    <mergeCell ref="M9:M49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74B077-ED0C-46B6-A1F1-C8F4BECAD19F}"/>
</file>

<file path=customXml/itemProps2.xml><?xml version="1.0" encoding="utf-8"?>
<ds:datastoreItem xmlns:ds="http://schemas.openxmlformats.org/officeDocument/2006/customXml" ds:itemID="{5015BE1A-C091-4838-A8DA-52C316EDD82E}"/>
</file>

<file path=customXml/itemProps3.xml><?xml version="1.0" encoding="utf-8"?>
<ds:datastoreItem xmlns:ds="http://schemas.openxmlformats.org/officeDocument/2006/customXml" ds:itemID="{4B409AA8-B73B-4A4B-BF0B-233944F07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№ 0053-PROC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2021-02-05T12:10:27Z</dcterms:modified>
</cp:coreProperties>
</file>